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defaultThemeVersion="166925"/>
  <mc:AlternateContent xmlns:mc="http://schemas.openxmlformats.org/markup-compatibility/2006">
    <mc:Choice Requires="x15">
      <x15ac:absPath xmlns:x15ac="http://schemas.microsoft.com/office/spreadsheetml/2010/11/ac" url="https://stateca-my.sharepoint.com/personal/michael_lakey_state_ca_gov/Documents/Desktop/PDL Templates for Website 7_31_26/"/>
    </mc:Choice>
  </mc:AlternateContent>
  <xr:revisionPtr revIDLastSave="599" documentId="13_ncr:1_{907DA182-2ACE-4127-91D6-C352EA0AC947}" xr6:coauthVersionLast="47" xr6:coauthVersionMax="47" xr10:uidLastSave="{46431AF1-EB11-4CFB-8011-9909F5D6D88C}"/>
  <bookViews>
    <workbookView minimized="1" xWindow="-1365" yWindow="-16920" windowWidth="21600" windowHeight="11295" activeTab="4" xr2:uid="{155AD49E-0AE5-4B8C-80DD-7C2F9586159D}"/>
  </bookViews>
  <sheets>
    <sheet name="Instructions" sheetId="3" r:id="rId1"/>
    <sheet name="Questions" sheetId="1" r:id="rId2"/>
    <sheet name="Summary Score" sheetId="2" r:id="rId3"/>
    <sheet name="Heat Map and Spider Chart" sheetId="4" r:id="rId4"/>
    <sheet name="IV&amp;V Determination" sheetId="5" r:id="rId5"/>
    <sheet name="Values" sheetId="6" state="hidden" r:id="rId6"/>
  </sheets>
  <definedNames>
    <definedName name="_xlnm.Print_Area" localSheetId="3">'Heat Map and Spider Chart'!$A$1:$L$24</definedName>
    <definedName name="_xlnm.Print_Area" localSheetId="0">Instructions!$A$1:$E$20</definedName>
    <definedName name="_xlnm.Print_Area" localSheetId="4">'IV&amp;V Determination'!$A$1:$E$51</definedName>
    <definedName name="_xlnm.Print_Area" localSheetId="1">Questions!$A$1:$I$62</definedName>
    <definedName name="_xlnm.Print_Area" localSheetId="2">'Summary Score'!$A$1:$L$24</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Summary Score_78337b24-8950-47d2-98f8-f1def6e67b0f" name="Summary Score" connection="Excel TEST CDT Self-Assessment Tool_sn"/>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5" l="1"/>
  <c r="C29" i="5"/>
  <c r="C25" i="5"/>
  <c r="C17" i="5"/>
  <c r="C16" i="5"/>
  <c r="C13" i="5"/>
  <c r="C11" i="5"/>
  <c r="C9" i="5"/>
  <c r="C8" i="5"/>
  <c r="C7" i="5"/>
  <c r="C10" i="5"/>
  <c r="C12" i="5"/>
  <c r="C39" i="5"/>
  <c r="C28" i="5"/>
  <c r="C30" i="5"/>
  <c r="C31" i="5"/>
  <c r="C38" i="5"/>
  <c r="C33" i="5"/>
  <c r="C22" i="5"/>
  <c r="D24" i="1"/>
  <c r="C50" i="5"/>
  <c r="C49" i="5"/>
  <c r="C46" i="5"/>
  <c r="C24" i="5"/>
  <c r="C32" i="5"/>
  <c r="C48" i="5"/>
  <c r="C36" i="5"/>
  <c r="C5" i="5"/>
  <c r="C35" i="5"/>
  <c r="C37" i="5"/>
  <c r="C40" i="5"/>
  <c r="C34" i="5"/>
  <c r="C23" i="5"/>
  <c r="C21" i="5"/>
  <c r="C20" i="5"/>
  <c r="C15" i="5"/>
  <c r="C14" i="5"/>
  <c r="C6" i="5"/>
  <c r="D61" i="1"/>
  <c r="D37" i="1"/>
  <c r="C26" i="5" l="1"/>
  <c r="C41" i="5"/>
  <c r="C18" i="5"/>
  <c r="A4" i="4"/>
  <c r="C23" i="4"/>
  <c r="C5" i="4"/>
  <c r="C6" i="4"/>
  <c r="C7" i="4"/>
  <c r="C8" i="4"/>
  <c r="C9" i="4"/>
  <c r="C10" i="4"/>
  <c r="C11" i="4"/>
  <c r="C12" i="4"/>
  <c r="C13" i="4"/>
  <c r="C14" i="4"/>
  <c r="C15" i="4"/>
  <c r="C16" i="4"/>
  <c r="C17" i="4"/>
  <c r="C18" i="4"/>
  <c r="C19" i="4"/>
  <c r="C20" i="4"/>
  <c r="C21" i="4"/>
  <c r="C22" i="4"/>
  <c r="C4" i="4"/>
  <c r="B5" i="4"/>
  <c r="B6" i="4"/>
  <c r="B7" i="4"/>
  <c r="B8" i="4"/>
  <c r="B9" i="4"/>
  <c r="B10" i="4"/>
  <c r="B11" i="4"/>
  <c r="B12" i="4"/>
  <c r="B13" i="4"/>
  <c r="B14" i="4"/>
  <c r="B4" i="4"/>
  <c r="A5" i="4"/>
  <c r="A6" i="4"/>
  <c r="A7" i="4"/>
  <c r="A8" i="4"/>
  <c r="A9" i="4"/>
  <c r="A10" i="4"/>
  <c r="A11" i="4"/>
  <c r="A12" i="4"/>
  <c r="A13" i="4"/>
  <c r="A14" i="4"/>
  <c r="A15" i="4"/>
  <c r="A16" i="4"/>
  <c r="C42" i="5" l="1"/>
  <c r="B3" i="2"/>
  <c r="B5" i="2"/>
  <c r="B4" i="2"/>
  <c r="B7"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A2E2C7-CCD6-4D47-A768-510CCC5530C2}" name="Excel TEST CDT Self-Assessment Tool_sn" type="100" refreshedVersion="0">
    <extLst>
      <ext xmlns:x15="http://schemas.microsoft.com/office/spreadsheetml/2010/11/main" uri="{DE250136-89BD-433C-8126-D09CA5730AF9}">
        <x15:connection id="a56717dc-1397-453f-ae45-851f6bea0c4b"/>
      </ext>
    </extLst>
  </connection>
  <connection id="2" xr16:uid="{FF30D20D-67B0-4E31-B266-FB531227CAFF}"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<sst xmlns="http://schemas.openxmlformats.org/spreadsheetml/2006/main" count="487" uniqueCount="389">
  <si>
    <t>INSTRUCTIONS</t>
  </si>
  <si>
    <t>Complexity Assessment Evaluation</t>
  </si>
  <si>
    <t>OVERVIEW:</t>
  </si>
  <si>
    <t xml:space="preserve">This self-assessment provides insight into potential vulnerabilities that may influence your project. When the project team is aware of possible weaknesses upfront, it enables the resources to focus on vital components, mitigate risks, and contribute to organizational success and resilience. This assessment scores your answers with a rating of 1-5. The higher your score, the higher the complexity. A high score should not necessarily be a barrier to moving forward. Instead, include mitigation strategies in your planning for the areas where additional organizational and/or technical readiness work may be appropriate. </t>
  </si>
  <si>
    <t>PURPOSE:</t>
  </si>
  <si>
    <t>To guide future planning of the project and to identify, evaluate, and develop proactive actions to mitigate any discovered risks.</t>
  </si>
  <si>
    <t>INSTRUCTIONS:</t>
  </si>
  <si>
    <t>Project Team Members Completing Assessment (List Names and Roles)</t>
  </si>
  <si>
    <t>NAME:</t>
  </si>
  <si>
    <t>Example Roles:</t>
  </si>
  <si>
    <t>Project Manager</t>
  </si>
  <si>
    <t>Technical Lead</t>
  </si>
  <si>
    <t>Product Owner</t>
  </si>
  <si>
    <t>Risk Manager</t>
  </si>
  <si>
    <t>Enterprise Architect</t>
  </si>
  <si>
    <t>Developer</t>
  </si>
  <si>
    <t>Business Analyst</t>
  </si>
  <si>
    <t xml:space="preserve">Project Complexity Assessment            </t>
  </si>
  <si>
    <t>Date:  XX/XX/XXXX</t>
  </si>
  <si>
    <t>State Entity:</t>
  </si>
  <si>
    <t>What Chapter/Phase are you completing?</t>
  </si>
  <si>
    <r>
      <rPr>
        <b/>
        <sz val="11"/>
        <color theme="1"/>
        <rFont val="Calibri"/>
        <family val="2"/>
        <scheme val="minor"/>
      </rPr>
      <t>Project #:</t>
    </r>
    <r>
      <rPr>
        <sz val="11"/>
        <color theme="1"/>
        <rFont val="Calibri"/>
        <family val="2"/>
        <scheme val="minor"/>
      </rPr>
      <t xml:space="preserve"> </t>
    </r>
  </si>
  <si>
    <r>
      <rPr>
        <b/>
        <sz val="11"/>
        <color rgb="FF000000"/>
        <rFont val="Calibri"/>
        <family val="2"/>
        <scheme val="minor"/>
      </rPr>
      <t xml:space="preserve">Have any of your answers changed from previous submissions?
</t>
    </r>
    <r>
      <rPr>
        <b/>
        <i/>
        <sz val="11"/>
        <color rgb="FF000000"/>
        <rFont val="Calibri"/>
        <family val="2"/>
        <scheme val="minor"/>
      </rPr>
      <t>(if no, submit a blank assessment)</t>
    </r>
  </si>
  <si>
    <t xml:space="preserve">Project Name:                                           </t>
  </si>
  <si>
    <t>If your score on any question has changed, enter the reason:</t>
  </si>
  <si>
    <t>Knowledge Area</t>
  </si>
  <si>
    <t>Number</t>
  </si>
  <si>
    <t>Question</t>
  </si>
  <si>
    <t>Complexity
Level</t>
  </si>
  <si>
    <t>The higher your score, the more complex your project will be.</t>
  </si>
  <si>
    <t xml:space="preserve">Business </t>
  </si>
  <si>
    <t>Level = 1</t>
  </si>
  <si>
    <t>Level = 2</t>
  </si>
  <si>
    <t>Level = 3</t>
  </si>
  <si>
    <t>Level = 4</t>
  </si>
  <si>
    <t>Level = 5</t>
  </si>
  <si>
    <t>Business</t>
  </si>
  <si>
    <t>What is the estimated project cost?</t>
  </si>
  <si>
    <t>10,000,000 or under</t>
  </si>
  <si>
    <t>$10,000,001 - $25,000,000</t>
  </si>
  <si>
    <t>$25,000,001 - $50,000,000</t>
  </si>
  <si>
    <t>$50,000,001 - $100,000,000</t>
  </si>
  <si>
    <t>$100,000,001 or above</t>
  </si>
  <si>
    <t xml:space="preserve">What is the potential financial risk the project imposes on the State if scope, schedule, and cost are not met?  
</t>
  </si>
  <si>
    <t xml:space="preserve">
Reduced Cash Flow
(Operational)
</t>
  </si>
  <si>
    <t xml:space="preserve">
Contractual/Legal Penalties
(Moderate)
</t>
  </si>
  <si>
    <t>Inflation Risk
(High)</t>
  </si>
  <si>
    <r>
      <rPr>
        <strike/>
        <sz val="11"/>
        <rFont val="Calibri"/>
        <family val="2"/>
      </rPr>
      <t xml:space="preserve">
</t>
    </r>
    <r>
      <rPr>
        <sz val="11"/>
        <rFont val="Calibri"/>
        <family val="2"/>
      </rPr>
      <t xml:space="preserve">Loss of Funding or Grants 
(Very High)
</t>
    </r>
  </si>
  <si>
    <t>Significant Budget Overruns
(Extremely High)</t>
  </si>
  <si>
    <t>What is the anticipated funding source for the project?</t>
  </si>
  <si>
    <t xml:space="preserve">
State Grant
</t>
  </si>
  <si>
    <t xml:space="preserve">
State General Funds
</t>
  </si>
  <si>
    <t>Budget Change Proposal funds (BCP)</t>
  </si>
  <si>
    <t>Federal Funds</t>
  </si>
  <si>
    <t>Undetermined</t>
  </si>
  <si>
    <t>1.4</t>
  </si>
  <si>
    <t xml:space="preserve">What is the primary impact on the State if this project is not completed?  </t>
  </si>
  <si>
    <t xml:space="preserve">
No Impact
</t>
  </si>
  <si>
    <t xml:space="preserve">
Audit impact
</t>
  </si>
  <si>
    <t>Legislative impact</t>
  </si>
  <si>
    <t xml:space="preserve">
Financial impact
</t>
  </si>
  <si>
    <t xml:space="preserve">Legal impact </t>
  </si>
  <si>
    <t>What is the degree to which the project's outcome is visible to executives, external stakeholders, legislators, the Governor's Office, or the general public?</t>
  </si>
  <si>
    <t xml:space="preserve">
Lowest Visibility
Restricted to internal project team
</t>
  </si>
  <si>
    <t xml:space="preserve">
Low Visibility
On-demand Executive Summary
</t>
  </si>
  <si>
    <t>Medium Visibility
Dashboards &amp; regular status reporting</t>
  </si>
  <si>
    <t>High Visibility
Public-facing dashboard &amp; legislative updates</t>
  </si>
  <si>
    <t>Highest Visibility
Full transparency &amp; 3rd-party audit access</t>
  </si>
  <si>
    <t>1.6</t>
  </si>
  <si>
    <t>Specify the total number of users of the application.</t>
  </si>
  <si>
    <t xml:space="preserve">
100 or less
</t>
  </si>
  <si>
    <t xml:space="preserve">
1,000 or less
</t>
  </si>
  <si>
    <t>5,000 or less</t>
  </si>
  <si>
    <t>50,000 or less</t>
  </si>
  <si>
    <t>50,000 or more</t>
  </si>
  <si>
    <t>1.7</t>
  </si>
  <si>
    <t xml:space="preserve">What is the degree to which organizational rules or regulations exist and may impact the project? </t>
  </si>
  <si>
    <t>Negligible Impact
Rules exist but are guidelines</t>
  </si>
  <si>
    <t>Low Impact
Adherence to rules is expected but flexible</t>
  </si>
  <si>
    <t>Moderate Impact
Changes to the project require approval from a PMO or functional manager</t>
  </si>
  <si>
    <t xml:space="preserve">
High Impact
Rigid, formalized rules for management control
</t>
  </si>
  <si>
    <t>Critical Impact
 All activities are restricted by detailed, inflexible regulations</t>
  </si>
  <si>
    <t>To what extent are documented business rules stable versus changing over a defined period (e.g., past 12 months)?</t>
  </si>
  <si>
    <t>Fully documented, governed, and rarely changed (&lt;5% updated annually)</t>
  </si>
  <si>
    <t>Most rules documented; limited change (&lt;20% updated annually)</t>
  </si>
  <si>
    <t>Some rules documented; moderate change (20-50% updated annually)</t>
  </si>
  <si>
    <t>Rules are mostly ad hoc and frequently changing (&gt;50% updated annually)</t>
  </si>
  <si>
    <t>No documented rules</t>
  </si>
  <si>
    <t>Select the number of Programs where business processes are being automated.</t>
  </si>
  <si>
    <t>5 or greater</t>
  </si>
  <si>
    <t>What is the degree to which existing business processes will be impacted by the project?</t>
  </si>
  <si>
    <t xml:space="preserve">
Negligible Impact
(&lt;1% change)
</t>
  </si>
  <si>
    <t>Minor Impact
(1-10% change)</t>
  </si>
  <si>
    <t>Moderate Impact
(11-30% change)</t>
  </si>
  <si>
    <t>Major impact
(31-60%)</t>
  </si>
  <si>
    <t>Transformational Impact
(&gt;60% change)</t>
  </si>
  <si>
    <t xml:space="preserve"> At what level have requirements been documented, validated, and traced? </t>
  </si>
  <si>
    <t>Business/
User/ Functional/ 
Non-Functional  Transitional</t>
  </si>
  <si>
    <t xml:space="preserve">
Business/
User/ Functional/
Non-Functional
</t>
  </si>
  <si>
    <t>Business/
User/ Functional level</t>
  </si>
  <si>
    <t>Business level &amp;
User level</t>
  </si>
  <si>
    <t>Business level only</t>
  </si>
  <si>
    <t xml:space="preserve">What is the total number of agreed-upon functional requirements? </t>
  </si>
  <si>
    <t>100-280</t>
  </si>
  <si>
    <t>281-460</t>
  </si>
  <si>
    <t>461-640</t>
  </si>
  <si>
    <t>641-820</t>
  </si>
  <si>
    <t>821-1,000+</t>
  </si>
  <si>
    <r>
      <t>Of the total number of agreed-upon functional requirements, what percentage are mandatory versus optional?</t>
    </r>
    <r>
      <rPr>
        <sz val="12"/>
        <color rgb="FFFF0000"/>
        <rFont val="Calibri"/>
        <family val="2"/>
      </rPr>
      <t xml:space="preserve"> </t>
    </r>
  </si>
  <si>
    <t>Low Mandatory
0% - 20%</t>
  </si>
  <si>
    <t>Minority Essential
21% - 40%</t>
  </si>
  <si>
    <t>Balanced Scope
41% - 60%</t>
  </si>
  <si>
    <t>High Criticality
61% - 85%</t>
  </si>
  <si>
    <t>Strict Compliance
86% - 100%</t>
  </si>
  <si>
    <t>What is the number of internal and external interfaces the project must interact with and rely upon to complete business process activities?</t>
  </si>
  <si>
    <t>5  or greater</t>
  </si>
  <si>
    <t>1.15</t>
  </si>
  <si>
    <t xml:space="preserve">Select the level of authority given to the project team to make project business decisions. </t>
  </si>
  <si>
    <t>Act Independently
100% authority given to the project team to achieve final outcomes</t>
  </si>
  <si>
    <t>Decide &amp; Inform
&lt; 10% of team decisions are reviewed or corrected by leadership</t>
  </si>
  <si>
    <t xml:space="preserve">
Research &amp; Recommend
&gt;75% of team decisions meet approval of leadership
</t>
  </si>
  <si>
    <t xml:space="preserve">
Research &amp; Report
90-100% business-impacting decision require sign-off
</t>
  </si>
  <si>
    <t>Direct Supervision
100% tasks require sign-off outside the project team</t>
  </si>
  <si>
    <t>1.16</t>
  </si>
  <si>
    <t>What is the degree to which unanswered questions or differences of opinion exist about the project requirements?</t>
  </si>
  <si>
    <t xml:space="preserve">
Negligible Uncertainty
(0-5% scope volatility)
</t>
  </si>
  <si>
    <t xml:space="preserve">
Low Uncertainty
(10-20% requirements variance)
</t>
  </si>
  <si>
    <t>Moderate Uncertainty
(25%-40% scope changes)</t>
  </si>
  <si>
    <t>High Uncertainty
(&gt;50% volatility - requirements in flux)</t>
  </si>
  <si>
    <t>Extreme Uncertainty
No defined baseline, severe stakeholder conflict</t>
  </si>
  <si>
    <t>1.17</t>
  </si>
  <si>
    <t xml:space="preserve">What is the degree of influence on the project leadership asserted from external stakeholders, legislators, the Governor's Office, or the general public?  </t>
  </si>
  <si>
    <t xml:space="preserve">
Minimal influence
Monitor only
</t>
  </si>
  <si>
    <t>Low Influence
Regular notification &amp; information</t>
  </si>
  <si>
    <t>Moderate Influence
Active consultation &amp; input</t>
  </si>
  <si>
    <t>High Influence
Co-creation &amp; shared decision-making</t>
  </si>
  <si>
    <t>Determinative Influence
Directs &amp; mandates</t>
  </si>
  <si>
    <t xml:space="preserve">AVERAGE TOTAL   </t>
  </si>
  <si>
    <t>Project Management</t>
  </si>
  <si>
    <t xml:space="preserve">
Project 
Management /
Governance</t>
  </si>
  <si>
    <t>Does the organization have enterprise-wide IT project portfolio management processes with a dedicated IT Project Management Office (PMO)?</t>
  </si>
  <si>
    <t>Organizational strategic goals are incorporated, weighted, and prioritized in an IT Project Portfolio managed by the Project Management Office (PMO)</t>
  </si>
  <si>
    <t>IT project portfolio management processes are documented and followed by the Project Management Office (PMO)</t>
  </si>
  <si>
    <t>IT projects are managed either by the business or the IT teams with no governance process to direct organizational strategic goals and prioritization</t>
  </si>
  <si>
    <t>Portfolios are managed separately by multiple business programs</t>
  </si>
  <si>
    <t>No established enterprise-wide IT project portfolio in place</t>
  </si>
  <si>
    <r>
      <rPr>
        <sz val="12"/>
        <color rgb="FF000000"/>
        <rFont val="Calibri"/>
        <family val="2"/>
        <scheme val="minor"/>
      </rPr>
      <t xml:space="preserve">
</t>
    </r>
    <r>
      <rPr>
        <sz val="12"/>
        <rFont val="Calibri"/>
        <family val="2"/>
        <scheme val="minor"/>
      </rPr>
      <t xml:space="preserve">Select the structure that best describes the IT Project Management Office (PMO) within your organization.
</t>
    </r>
  </si>
  <si>
    <t>The IT PMO plays a directive role, utilizing standardized processes that are followed</t>
  </si>
  <si>
    <t>The IT PMO plays a directive role</t>
  </si>
  <si>
    <t>The IT PMO plays a controlling role</t>
  </si>
  <si>
    <t xml:space="preserve">The IT PMO plays a supportive role to project teams
</t>
  </si>
  <si>
    <t xml:space="preserve">No IT PMO in the organization
</t>
  </si>
  <si>
    <r>
      <rPr>
        <strike/>
        <sz val="12"/>
        <color theme="1"/>
        <rFont val="Calibri"/>
        <family val="2"/>
        <scheme val="minor"/>
      </rPr>
      <t xml:space="preserve">
</t>
    </r>
    <r>
      <rPr>
        <sz val="12"/>
        <color theme="1"/>
        <rFont val="Calibri"/>
        <family val="2"/>
        <scheme val="minor"/>
      </rPr>
      <t>To what extent do external stakeholders (suppliers, clients, regulatory bodies) influence the decision-making process, and how aligned is the governance structure (Steering Committee, Change Board) to manage these, along with internal stakeholders?</t>
    </r>
  </si>
  <si>
    <t xml:space="preserve">
Governance structure is internal only, well-documented, and fully empowered</t>
  </si>
  <si>
    <t xml:space="preserve">
Clear governance with designated liaisons to manage minor, non-critical input from a small number of external stakeholders</t>
  </si>
  <si>
    <r>
      <t xml:space="preserve">
</t>
    </r>
    <r>
      <rPr>
        <sz val="11"/>
        <color theme="1"/>
        <rFont val="Calibri"/>
        <family val="2"/>
      </rPr>
      <t>Formal governance includes key external stakeholders; decision-making is structured but requires negotiation</t>
    </r>
  </si>
  <si>
    <t xml:space="preserve">
Numerous high-power external stakeholders with competing interests require frequent, complex, and high-level steering committee negotiations to reach consensus
</t>
  </si>
  <si>
    <r>
      <rPr>
        <strike/>
        <sz val="11"/>
        <color theme="1"/>
        <rFont val="Calibri"/>
        <family val="2"/>
      </rPr>
      <t xml:space="preserve">
</t>
    </r>
    <r>
      <rPr>
        <sz val="11"/>
        <color theme="1"/>
        <rFont val="Calibri"/>
        <family val="2"/>
      </rPr>
      <t xml:space="preserve"> Multiple conflicting external entities have authority to halt the project. Governance is highly fragmented, requiring specialized, often political, navigation and continuous renegotiation</t>
    </r>
  </si>
  <si>
    <t>Are there well-documented, repeatable project escalation procedures in place?</t>
  </si>
  <si>
    <t>Project escalation is documented, followed, and flows to the highest level</t>
  </si>
  <si>
    <t xml:space="preserve"> Project escalation is documented</t>
  </si>
  <si>
    <t>Project escalation occurs within business programs</t>
  </si>
  <si>
    <t>Project escalation occurs ad hoc without documented processes</t>
  </si>
  <si>
    <t xml:space="preserve">No documented project escalation procedures </t>
  </si>
  <si>
    <t xml:space="preserve">How many dedicated state resources are estimated to complete this project? </t>
  </si>
  <si>
    <t xml:space="preserve">
5 or less
</t>
  </si>
  <si>
    <t xml:space="preserve">
6-10
</t>
  </si>
  <si>
    <t>11-15</t>
  </si>
  <si>
    <t>26-50</t>
  </si>
  <si>
    <t>50+</t>
  </si>
  <si>
    <t>What is the project sponsor's experience leading a project in similar solution implementations?</t>
  </si>
  <si>
    <t xml:space="preserve">
4+ prior implementations
</t>
  </si>
  <si>
    <t>3 prior implementations</t>
  </si>
  <si>
    <t>2 prior implementations</t>
  </si>
  <si>
    <t xml:space="preserve">
1 prior implementation
</t>
  </si>
  <si>
    <t>0 prior implementations</t>
  </si>
  <si>
    <r>
      <t>What is t</t>
    </r>
    <r>
      <rPr>
        <sz val="12"/>
        <rFont val="Calibri"/>
        <family val="2"/>
      </rPr>
      <t>he state</t>
    </r>
    <r>
      <rPr>
        <sz val="12"/>
        <color rgb="FF000000"/>
        <rFont val="Calibri"/>
        <family val="2"/>
      </rPr>
      <t xml:space="preserve"> project manager's experience leading a project team in similar solution implementations?</t>
    </r>
  </si>
  <si>
    <r>
      <t>What is t</t>
    </r>
    <r>
      <rPr>
        <sz val="12"/>
        <rFont val="Calibri"/>
        <family val="2"/>
      </rPr>
      <t>he state</t>
    </r>
    <r>
      <rPr>
        <sz val="12"/>
        <color rgb="FF000000"/>
        <rFont val="Calibri"/>
        <family val="2"/>
      </rPr>
      <t xml:space="preserve"> project team's experience planning and executing in similar solution implementations (product owner, lead EA, lead ISO, lead procurement analyst, lead budget officer, developer(s), infrastructure)?</t>
    </r>
  </si>
  <si>
    <t>Have staff resources been identified to manage the project contract and vendor deliverables?</t>
  </si>
  <si>
    <t>Dedicated and trained contract manager has been assigned to manage contract/vendor deliverables</t>
  </si>
  <si>
    <t>Project resource(s) have been assigned to manage contract/vendor deliverables</t>
  </si>
  <si>
    <t>Project manager will manage the contract and deliverables</t>
  </si>
  <si>
    <t>Staff not associated with the project have been assigned
to manage contract/vendor deliverables</t>
  </si>
  <si>
    <t>No staff assigned</t>
  </si>
  <si>
    <t>2.10</t>
  </si>
  <si>
    <t>Are there constraints on the project schedule?</t>
  </si>
  <si>
    <t>The schedule is fluid</t>
  </si>
  <si>
    <t>Scheduled start and finish dates are documented but flexible</t>
  </si>
  <si>
    <t>The schedule has a fixed start date</t>
  </si>
  <si>
    <t>The schedule has a fixed finish date</t>
  </si>
  <si>
    <t>The schedule has fixed start and finish dates with mandatory milestones</t>
  </si>
  <si>
    <t>2.11</t>
  </si>
  <si>
    <t>What is the expected project execution duration?</t>
  </si>
  <si>
    <t xml:space="preserve">
&lt;12 mos.
</t>
  </si>
  <si>
    <t xml:space="preserve">
12-18 mos.
</t>
  </si>
  <si>
    <t>18-24 mos.</t>
  </si>
  <si>
    <t>24-36 mos.</t>
  </si>
  <si>
    <t>36 mos.+</t>
  </si>
  <si>
    <t>Technical</t>
  </si>
  <si>
    <t>No = 1</t>
  </si>
  <si>
    <t>Yes = 5</t>
  </si>
  <si>
    <r>
      <t xml:space="preserve"> 
Environment
and
Technology
</t>
    </r>
    <r>
      <rPr>
        <b/>
        <i/>
        <sz val="12"/>
        <color theme="0"/>
        <rFont val="Calibri"/>
        <family val="2"/>
        <scheme val="minor"/>
      </rPr>
      <t>(The first 4 questions are focused on legacy systems)</t>
    </r>
  </si>
  <si>
    <t>3.1</t>
  </si>
  <si>
    <t>Does your anticipated solution include a replacement for legacy systems? If your answer is yes, complete the next 3 questions.</t>
  </si>
  <si>
    <t>No</t>
  </si>
  <si>
    <t xml:space="preserve">Yes </t>
  </si>
  <si>
    <t>3.2</t>
  </si>
  <si>
    <t xml:space="preserve">How many data sources will use automated migration to a data warehouse requiring data transformation? If your answer is 1 or more, complete the next question. </t>
  </si>
  <si>
    <t xml:space="preserve">4+ </t>
  </si>
  <si>
    <t>3.3</t>
  </si>
  <si>
    <t xml:space="preserve">Will synchronization be required for each data transformation?   If your answer is 1 source synchronization or more, complete the next question. </t>
  </si>
  <si>
    <t>No synchronization</t>
  </si>
  <si>
    <t xml:space="preserve">
1 source synchronized
</t>
  </si>
  <si>
    <t>2 sources synchronized</t>
  </si>
  <si>
    <t xml:space="preserve">
3 sources synchronized
</t>
  </si>
  <si>
    <t xml:space="preserve">
4+ sources synchronized
 </t>
  </si>
  <si>
    <t>3.4</t>
  </si>
  <si>
    <t xml:space="preserve">How many iterations are planned for the project in which data synchronization will be required (legacy and new database)? </t>
  </si>
  <si>
    <t>0 iterations</t>
  </si>
  <si>
    <t>1 iterations</t>
  </si>
  <si>
    <t>2 iterations</t>
  </si>
  <si>
    <t>3 iterations</t>
  </si>
  <si>
    <t>4+ iterations</t>
  </si>
  <si>
    <t>3.5</t>
  </si>
  <si>
    <t>What is the current overall state, quality, and reliability of the data residing in the existing system(s)?</t>
  </si>
  <si>
    <t>Optimized
Data is highly trusted, automated, and integrated across all systems</t>
  </si>
  <si>
    <t>Well-Governed
Data is accurate, well-documented, and governed</t>
  </si>
  <si>
    <t>Baseline/Standardized
Data is centralized, minor data errors, no automated data governance</t>
  </si>
  <si>
    <t>Inconsistent
Data is stored in disparate systems resulting in conflicting data</t>
  </si>
  <si>
    <t>Unmanaged/Corrupted
Data is fragmented and duplicated, with severe inaccuracies</t>
  </si>
  <si>
    <t>3.6</t>
  </si>
  <si>
    <t xml:space="preserve">Select the scenario that best describes your anticipated solution. </t>
  </si>
  <si>
    <t xml:space="preserve">
COTS - SaaS: No Configuration Required
</t>
  </si>
  <si>
    <t>COTS - SaaS: Configuration Only</t>
  </si>
  <si>
    <r>
      <t xml:space="preserve">COTS - SaaS: with </t>
    </r>
    <r>
      <rPr>
        <strike/>
        <sz val="11"/>
        <color theme="1"/>
        <rFont val="Calibri"/>
        <family val="2"/>
      </rPr>
      <t xml:space="preserve"> </t>
    </r>
    <r>
      <rPr>
        <sz val="11"/>
        <rFont val="Calibri"/>
        <family val="2"/>
      </rPr>
      <t>customization</t>
    </r>
    <r>
      <rPr>
        <sz val="11"/>
        <color theme="1"/>
        <rFont val="Calibri"/>
        <family val="2"/>
      </rPr>
      <t xml:space="preserve">
</t>
    </r>
  </si>
  <si>
    <t xml:space="preserve">
COTS - SaaS: with  customization and integration with existing database
</t>
  </si>
  <si>
    <t>Custom Development</t>
  </si>
  <si>
    <t>3.7</t>
  </si>
  <si>
    <r>
      <t>What is the degree of the state technical team's prior experience with the p</t>
    </r>
    <r>
      <rPr>
        <sz val="12"/>
        <color theme="1"/>
        <rFont val="Calibri"/>
        <family val="2"/>
        <scheme val="minor"/>
      </rPr>
      <t>roposed solution or similar technology</t>
    </r>
    <r>
      <rPr>
        <sz val="12"/>
        <rFont val="Calibri"/>
        <family val="2"/>
        <scheme val="minor"/>
      </rPr>
      <t>?</t>
    </r>
  </si>
  <si>
    <t>3.8</t>
  </si>
  <si>
    <t xml:space="preserve">Select the number of other systems with which the target processes will interact / interface. </t>
  </si>
  <si>
    <t>Standalone</t>
  </si>
  <si>
    <t>4+</t>
  </si>
  <si>
    <t>3.9</t>
  </si>
  <si>
    <r>
      <t>What is the anticipated number of automated bi-directional data exchange interfaces?</t>
    </r>
    <r>
      <rPr>
        <sz val="12"/>
        <color rgb="FFFF0000"/>
        <rFont val="Calibri"/>
        <family val="2"/>
        <scheme val="minor"/>
      </rPr>
      <t xml:space="preserve"> </t>
    </r>
  </si>
  <si>
    <t>3.10</t>
  </si>
  <si>
    <t xml:space="preserve">What is the anticipated number of manual bi-directional data exchange interfaces?  </t>
  </si>
  <si>
    <t>3.11</t>
  </si>
  <si>
    <t>What is the average daily volume of record transactions?</t>
  </si>
  <si>
    <t xml:space="preserve">
1,001-5,000
</t>
  </si>
  <si>
    <t>5,001-10,000</t>
  </si>
  <si>
    <t>10,001-25,000</t>
  </si>
  <si>
    <t>25,001-50,000+</t>
  </si>
  <si>
    <t>3.12</t>
  </si>
  <si>
    <t>What is the anticipated peak transaction volume (times daily volume)?</t>
  </si>
  <si>
    <t xml:space="preserve">
2X+
</t>
  </si>
  <si>
    <t xml:space="preserve">
5X
</t>
  </si>
  <si>
    <t>10X</t>
  </si>
  <si>
    <t>25X</t>
  </si>
  <si>
    <t>50X+</t>
  </si>
  <si>
    <t>3.13</t>
  </si>
  <si>
    <t>What is your anticipated weekly data record volume?</t>
  </si>
  <si>
    <t>1,000 or less</t>
  </si>
  <si>
    <t xml:space="preserve">
1,001-10,000
</t>
  </si>
  <si>
    <t>10,001 - 1,000,000</t>
  </si>
  <si>
    <t>1,000,001 - 10,000,000</t>
  </si>
  <si>
    <t>10,000,001+</t>
  </si>
  <si>
    <t>3.14</t>
  </si>
  <si>
    <t xml:space="preserve">What is your classification of data sensitivity and security?  </t>
  </si>
  <si>
    <t xml:space="preserve">Public </t>
  </si>
  <si>
    <t xml:space="preserve">
Internal
</t>
  </si>
  <si>
    <t xml:space="preserve">
Confidential
</t>
  </si>
  <si>
    <t xml:space="preserve">
Restricted/ Highly Confidential
</t>
  </si>
  <si>
    <t>Life &amp; Safety</t>
  </si>
  <si>
    <t>3.15</t>
  </si>
  <si>
    <t>What is your up-time availability/criticality/fault tolerance (per year)?  (per Uptime Institute  https://uptimeinstitute.com/)</t>
  </si>
  <si>
    <t xml:space="preserve">
Tier 1 - Basic
99.671%
Non-Critical
</t>
  </si>
  <si>
    <r>
      <rPr>
        <sz val="8"/>
        <color theme="1"/>
        <rFont val="Calibri"/>
        <family val="2"/>
      </rPr>
      <t xml:space="preserve">
</t>
    </r>
    <r>
      <rPr>
        <sz val="11"/>
        <color theme="1"/>
        <rFont val="Calibri"/>
        <family val="2"/>
      </rPr>
      <t xml:space="preserve">Tier 2 - Redundant 99.741%
Moderate Criticality
</t>
    </r>
  </si>
  <si>
    <t>Tier 3 - Concurrent 99.982%
Mission-Critical</t>
  </si>
  <si>
    <t>Tier 4 - Fault Tolerant 99.995%
Life &amp; Safety</t>
  </si>
  <si>
    <t>Tier 5 - Full fault Tolerant 99.999%
Life, Safety &amp; Environmental</t>
  </si>
  <si>
    <t>Tier Definitions:
https://www.coresite.com/blog/breaking-down-data-center-tiers-classifications</t>
  </si>
  <si>
    <t>3.16</t>
  </si>
  <si>
    <t>Who is responsible for storing and managing the data?</t>
  </si>
  <si>
    <t xml:space="preserve">
None required
</t>
  </si>
  <si>
    <t>CDT cloud-managed hosting</t>
  </si>
  <si>
    <t>Fully managed (commercial cloud-hosted or storage-as-a-service)</t>
  </si>
  <si>
    <t>Vendor-managed (hybrid or shared cloud storage)</t>
  </si>
  <si>
    <t>Self-managed
 (on-premise or self-hosted)</t>
  </si>
  <si>
    <t>3.17</t>
  </si>
  <si>
    <t xml:space="preserve">Select the anticipated user base, including interfacing partners.
</t>
  </si>
  <si>
    <t>Within one department</t>
  </si>
  <si>
    <t xml:space="preserve">
Multi-department, one site
</t>
  </si>
  <si>
    <t>Agency-wide,
multi-site</t>
  </si>
  <si>
    <t>Multi-Agency,
multi-site</t>
  </si>
  <si>
    <t>Public-facing, statewide</t>
  </si>
  <si>
    <t>3.18</t>
  </si>
  <si>
    <t xml:space="preserve">What is the number of primary external application development contractors/vendors engaged in the project? </t>
  </si>
  <si>
    <t>5+</t>
  </si>
  <si>
    <t>3.19</t>
  </si>
  <si>
    <t>What is the number of ancillary external contractors/vendors engaged in the project? (IV&amp;V, OCM, PM, BA, Testing, etc.)</t>
  </si>
  <si>
    <t>3.20</t>
  </si>
  <si>
    <t xml:space="preserve">What is the total number of unique physical sites where this software application will be installed or deployed? </t>
  </si>
  <si>
    <t>3.21</t>
  </si>
  <si>
    <t xml:space="preserve"> What is the total number of individual user workstations, kiosks, or terminals geographically dispersed that will run the frontend application?</t>
  </si>
  <si>
    <t xml:space="preserve">
100-300
</t>
  </si>
  <si>
    <t>301-500</t>
  </si>
  <si>
    <t>501-600</t>
  </si>
  <si>
    <t xml:space="preserve">
601-900
</t>
  </si>
  <si>
    <t>901-1000+</t>
  </si>
  <si>
    <t>SUMMARY</t>
  </si>
  <si>
    <t>Average
Score</t>
  </si>
  <si>
    <t>Project Management/Governance</t>
  </si>
  <si>
    <t>Environment and Technology</t>
  </si>
  <si>
    <t>TOTAL AVERAGE SCORE</t>
  </si>
  <si>
    <t>Scoring Ranges</t>
  </si>
  <si>
    <t>Low</t>
  </si>
  <si>
    <t>1.00-1.99</t>
  </si>
  <si>
    <t>Med</t>
  </si>
  <si>
    <t>2.00-2.99</t>
  </si>
  <si>
    <t>High</t>
  </si>
  <si>
    <t>3.00-4.24</t>
  </si>
  <si>
    <t>Very High</t>
  </si>
  <si>
    <t>4.25-5.00</t>
  </si>
  <si>
    <t>If your score is 4 or greater in any given knowledge area, guidance should be sought from your PAO Manager.</t>
  </si>
  <si>
    <t>HEAT MAP</t>
  </si>
  <si>
    <t xml:space="preserve">Independent Verification &amp; Validation (IV&amp;V) Questions </t>
  </si>
  <si>
    <t xml:space="preserve">Based on IEEE Std 1012, the following questions have been extracted from the Project Complexity Assessment and scored to evaluate the Software Integrity Level (SIL) profile and determine if the project's risk profile warrants independent oversight. </t>
  </si>
  <si>
    <t>Question #</t>
  </si>
  <si>
    <t>Project Characteristics</t>
  </si>
  <si>
    <t>IV&amp;V?</t>
  </si>
  <si>
    <t>Score Level
for IV&amp;V</t>
  </si>
  <si>
    <t>PAO Evaluation Guidance</t>
  </si>
  <si>
    <t>3-5</t>
  </si>
  <si>
    <t>What is the potential financial risk the project imposes on the State?</t>
  </si>
  <si>
    <t>Review answer to 3.16 to help determine the scale</t>
  </si>
  <si>
    <t>Review questions 1.12, 1.13, and 3.5 in combination with this question</t>
  </si>
  <si>
    <t xml:space="preserve">Of the total number of agreed-upon functional requirements, what percentage are mandatory versus optional? </t>
  </si>
  <si>
    <t>Business AVG</t>
  </si>
  <si>
    <t xml:space="preserve">Project Management/Governance </t>
  </si>
  <si>
    <t>Multiple/diverse stakeholder influence</t>
  </si>
  <si>
    <t xml:space="preserve">How many dedicated state resources are required to complete this project? </t>
  </si>
  <si>
    <t xml:space="preserve">Review Q # 3.17 for the number of vendors </t>
  </si>
  <si>
    <t>Project Sponsor limited/no experience/success on a project of similar size or complexity</t>
  </si>
  <si>
    <t>State PM limited/no experience/success on a project of similar size or complexity</t>
  </si>
  <si>
    <t>State project team limited/no experience/success on a project of similar size or complexity</t>
  </si>
  <si>
    <t>Project Mgt &amp; Governance AVG</t>
  </si>
  <si>
    <t>Environmental &amp; Technology</t>
  </si>
  <si>
    <t>Legacy system replacement?</t>
  </si>
  <si>
    <t>5=Yes</t>
  </si>
  <si>
    <t>Number of legacy data sources for migration</t>
  </si>
  <si>
    <t>Select the scenario that best describes your anticipated solution.</t>
  </si>
  <si>
    <t>Review questions 1.6, 1.9, 1.10, 1.11 &amp; 1.12 in combination with this question.</t>
  </si>
  <si>
    <t>What is the degree of the state technical team's prior experience with the proposed solution or similar technology?</t>
  </si>
  <si>
    <t>Ask department to provide evidence of "similar technology"</t>
  </si>
  <si>
    <t>Review in combination with 3.8 &amp; 3.9</t>
  </si>
  <si>
    <t xml:space="preserve">What is the anticipated number of automated bi-directional data exchange interfaces? </t>
  </si>
  <si>
    <t>Review in combination of 3.7 &amp; 3.9</t>
  </si>
  <si>
    <t>Review in combination with 3.11 &amp; 3.14</t>
  </si>
  <si>
    <t>Review in combination with 3.10 &amp; 3.14</t>
  </si>
  <si>
    <t>What is your up-time availability/criticality/fault tolerance (per year)?</t>
  </si>
  <si>
    <t>Review in combination with 3.10 &amp; 3.11</t>
  </si>
  <si>
    <t>Select the anticipated user base, including interfacing partners.</t>
  </si>
  <si>
    <t>What is the number of primary external application development contractors/vendors engaged in the project?</t>
  </si>
  <si>
    <t>Environmental &amp; Technology AVG</t>
  </si>
  <si>
    <t>TOTAL AVG</t>
  </si>
  <si>
    <r>
      <t xml:space="preserve">COMPLEXITY TRIGGERS
</t>
    </r>
    <r>
      <rPr>
        <b/>
        <sz val="11"/>
        <color theme="1"/>
        <rFont val="Calibri"/>
        <family val="2"/>
        <scheme val="minor"/>
      </rPr>
      <t>("Yes" to any of the below triggers, regardless of above complexity scoring, requires IV&amp;V)</t>
    </r>
  </si>
  <si>
    <t>Estimated Project Cost</t>
  </si>
  <si>
    <t>≥$25M</t>
  </si>
  <si>
    <t>Legislative, Financial, Audit, or Legal Impact</t>
  </si>
  <si>
    <t>2-5</t>
  </si>
  <si>
    <t>Number of external integrations</t>
  </si>
  <si>
    <t>2 or more</t>
  </si>
  <si>
    <t>Classification of data sensitivity &amp; security</t>
  </si>
  <si>
    <t>Chapters/Phase</t>
  </si>
  <si>
    <t>Yes/No</t>
  </si>
  <si>
    <t>Ideation Phase (Initial Assessment)</t>
  </si>
  <si>
    <t>Yes</t>
  </si>
  <si>
    <t>Chapter 1</t>
  </si>
  <si>
    <t>Chapter 2</t>
  </si>
  <si>
    <t>Chapter 3</t>
  </si>
  <si>
    <t>Chapter 4</t>
  </si>
  <si>
    <t>The higher your score, the more complex your project will be.
(If more than 1 answer applies, select the highest complexity level)</t>
  </si>
  <si>
    <t>Ask the department to provide documentation to support their answer. For high to very high complexity projects, the experience of the Project Director, Executive Director, Technical Lead, and the PMO Chief should also be considered.</t>
  </si>
  <si>
    <t>Complexity Levels &amp;</t>
  </si>
  <si>
    <t>Enter
 1.00-5.00</t>
  </si>
  <si>
    <t>Following the Ideation Phase and before completing Chapter 1, read and answer each question in all three (3) knowledge areas. Enter the value for the finding (1-5), with the highest being the most significant. The project team is encouraged to complete the assessment together. Once completed, review the 'Bar' in the Summary Score tab to see your project's complexity level.  
After you complete each chapter of the Workbook, you will need to revisit the Complexity Assessment. If any of your question scores have changed due to project circumstances, please indicate this by answering yes in the top section of the Questions tab. Additionally, provide a reason for any changes in your question scores for better clarity.</t>
  </si>
  <si>
    <t>≥4</t>
  </si>
  <si>
    <r>
      <t xml:space="preserve">At what level have requirements been documented, validated, and traced? 
(Refer to the PDL Glossary for the definitions of requirements categories.) </t>
    </r>
    <r>
      <rPr>
        <sz val="12"/>
        <rFont val="Calibri"/>
        <family val="2"/>
      </rPr>
      <t>https://projectresources.cdt.ca.gov/project-delivery-lifecycle/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</si>
</sst>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0.0"/>
  </numFmts>
  <fonts count="45" x14ac:knownFonts="1">
    <font>
      <sz val="11"/>
      <color theme="1"/>
      <name val="Calibri"/>
      <family val="2"/>
      <scheme val="minor"/>
    </font>
    <font>
      <b/>
      <sz val="11"/>
      <color theme="1"/>
      <name val="Calibri"/>
      <family val="2"/>
      <scheme val="minor"/>
    </font>
    <font>
      <b/>
      <sz val="24"/>
      <color theme="1"/>
      <name val="Calibri"/>
      <family val="2"/>
      <scheme val="minor"/>
    </font>
    <font>
      <b/>
      <sz val="12"/>
      <color theme="1"/>
      <name val="Calibri"/>
      <family val="2"/>
      <scheme val="minor"/>
    </font>
    <font>
      <b/>
      <sz val="12"/>
      <color theme="0"/>
      <name val="Calibri"/>
      <family val="2"/>
      <scheme val="minor"/>
    </font>
    <font>
      <b/>
      <sz val="14"/>
      <color theme="0"/>
      <name val="Calibri"/>
      <family val="2"/>
      <scheme val="minor"/>
    </font>
    <font>
      <b/>
      <sz val="24"/>
      <color theme="0"/>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3"/>
      <name val="Calibri"/>
      <family val="2"/>
      <scheme val="minor"/>
    </font>
    <font>
      <b/>
      <sz val="13"/>
      <color theme="1"/>
      <name val="Calibri"/>
      <family val="2"/>
      <scheme val="minor"/>
    </font>
    <font>
      <sz val="12"/>
      <name val="Calibri"/>
      <family val="2"/>
      <scheme val="minor"/>
    </font>
    <font>
      <sz val="12"/>
      <color rgb="FF000000"/>
      <name val="Calibri"/>
      <family val="2"/>
    </font>
    <font>
      <b/>
      <sz val="14"/>
      <color rgb="FFFF0000"/>
      <name val="Calibri"/>
      <family val="2"/>
      <scheme val="minor"/>
    </font>
    <font>
      <sz val="11"/>
      <color theme="1"/>
      <name val="Calibri"/>
      <family val="2"/>
      <scheme val="minor"/>
    </font>
    <font>
      <sz val="11"/>
      <color theme="1"/>
      <name val="Calibri"/>
      <family val="2"/>
    </font>
    <font>
      <sz val="12"/>
      <color theme="1"/>
      <name val="Calibri"/>
      <family val="2"/>
    </font>
    <font>
      <sz val="11"/>
      <name val="Calibri"/>
      <family val="2"/>
    </font>
    <font>
      <sz val="12"/>
      <color rgb="FFFF0000"/>
      <name val="Calibri"/>
      <family val="2"/>
    </font>
    <font>
      <b/>
      <sz val="11"/>
      <color rgb="FFFFFFFF"/>
      <name val="Calibri"/>
      <family val="2"/>
      <scheme val="minor"/>
    </font>
    <font>
      <sz val="8"/>
      <name val="Calibri"/>
      <family val="2"/>
      <scheme val="minor"/>
    </font>
    <font>
      <b/>
      <sz val="11"/>
      <name val="Calibri"/>
      <family val="2"/>
      <scheme val="minor"/>
    </font>
    <font>
      <strike/>
      <sz val="11"/>
      <color theme="1"/>
      <name val="Calibri"/>
      <family val="2"/>
    </font>
    <font>
      <sz val="11"/>
      <color theme="5" tint="-0.499984740745262"/>
      <name val="Calibri"/>
      <family val="2"/>
    </font>
    <font>
      <sz val="11"/>
      <color rgb="FF000000"/>
      <name val="Calibri"/>
      <family val="2"/>
    </font>
    <font>
      <sz val="11"/>
      <color rgb="FF0089E6"/>
      <name val="Calibri"/>
      <family val="2"/>
      <scheme val="minor"/>
    </font>
    <font>
      <sz val="10.5"/>
      <name val="Calibri"/>
      <family val="2"/>
    </font>
    <font>
      <sz val="12"/>
      <color rgb="FF000000"/>
      <name val="Calibri"/>
      <family val="2"/>
      <scheme val="minor"/>
    </font>
    <font>
      <sz val="12"/>
      <name val="Calibri"/>
      <family val="2"/>
    </font>
    <font>
      <b/>
      <sz val="11"/>
      <color rgb="FFFF0000"/>
      <name val="Calibri"/>
      <family val="2"/>
      <scheme val="minor"/>
    </font>
    <font>
      <b/>
      <sz val="24"/>
      <color rgb="FF000000"/>
      <name val="Calibri"/>
      <family val="2"/>
    </font>
    <font>
      <b/>
      <sz val="16"/>
      <color theme="1"/>
      <name val="Calibri"/>
      <family val="2"/>
      <scheme val="minor"/>
    </font>
    <font>
      <b/>
      <sz val="14"/>
      <color theme="4" tint="-0.249977111117893"/>
      <name val="Calibri"/>
      <family val="2"/>
      <scheme val="minor"/>
    </font>
    <font>
      <u/>
      <sz val="11"/>
      <color theme="1"/>
      <name val="Calibri"/>
      <family val="2"/>
      <scheme val="minor"/>
    </font>
    <font>
      <sz val="12"/>
      <color rgb="FFFF0000"/>
      <name val="Calibri"/>
      <family val="2"/>
      <scheme val="minor"/>
    </font>
    <font>
      <strike/>
      <sz val="11"/>
      <name val="Calibri"/>
      <family val="2"/>
    </font>
    <font>
      <strike/>
      <sz val="12"/>
      <color theme="1"/>
      <name val="Calibri"/>
      <family val="2"/>
      <scheme val="minor"/>
    </font>
    <font>
      <sz val="8"/>
      <color theme="1"/>
      <name val="Calibri"/>
      <family val="2"/>
    </font>
    <font>
      <b/>
      <sz val="20"/>
      <color theme="1"/>
      <name val="Calibri"/>
      <family val="2"/>
      <scheme val="minor"/>
    </font>
    <font>
      <u/>
      <sz val="11"/>
      <color theme="10"/>
      <name val="Calibri"/>
      <family val="2"/>
      <scheme val="minor"/>
    </font>
    <font>
      <b/>
      <i/>
      <sz val="12"/>
      <color theme="0"/>
      <name val="Calibri"/>
      <family val="2"/>
      <scheme val="minor"/>
    </font>
    <font>
      <b/>
      <sz val="14"/>
      <name val="Calibri"/>
      <family val="2"/>
      <scheme val="minor"/>
    </font>
    <font>
      <b/>
      <sz val="11"/>
      <color rgb="FF000000"/>
      <name val="Calibri"/>
      <family val="2"/>
      <scheme val="minor"/>
    </font>
    <font>
      <b/>
      <i/>
      <sz val="11"/>
      <color rgb="FF000000"/>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7" tint="0.7999816888943144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8" tint="-0.2499465926084170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5D9CD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indexed="64"/>
      </right>
      <top/>
      <bottom style="thin">
        <color theme="1" tint="0.34998626667073579"/>
      </bottom>
      <diagonal/>
    </border>
    <border>
      <left style="thin">
        <color theme="0"/>
      </left>
      <right style="thin">
        <color indexed="64"/>
      </right>
      <top style="thin">
        <color theme="1" tint="0.34998626667073579"/>
      </top>
      <bottom style="thin">
        <color theme="1" tint="0.34998626667073579"/>
      </bottom>
      <diagonal/>
    </border>
    <border>
      <left style="thin">
        <color theme="0"/>
      </left>
      <right style="thin">
        <color indexed="64"/>
      </right>
      <top style="thin">
        <color theme="1" tint="0.34998626667073579"/>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theme="0"/>
      </right>
      <top/>
      <bottom/>
      <diagonal/>
    </border>
    <border>
      <left style="thin">
        <color theme="0"/>
      </left>
      <right style="thin">
        <color theme="0"/>
      </right>
      <top/>
      <bottom style="thin">
        <color theme="0"/>
      </bottom>
      <diagonal/>
    </border>
    <border>
      <left style="hair">
        <color theme="0"/>
      </left>
      <right style="thin">
        <color indexed="64"/>
      </right>
      <top style="thin">
        <color indexed="64"/>
      </top>
      <bottom/>
      <diagonal/>
    </border>
    <border>
      <left style="hair">
        <color theme="0"/>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theme="0"/>
      </left>
      <right/>
      <top style="thin">
        <color theme="0"/>
      </top>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5" fillId="0" borderId="0" applyFont="0" applyFill="0" applyBorder="0" applyAlignment="0" applyProtection="0"/>
    <xf numFmtId="0" fontId="40" fillId="0" borderId="0" applyNumberFormat="0" applyFill="0" applyBorder="0" applyAlignment="0" applyProtection="0"/>
  </cellStyleXfs>
  <cellXfs count="241">
    <xf numFmtId="0" fontId="0" fillId="0" borderId="0" xfId="0"/>
    <xf numFmtId="0" fontId="2" fillId="0" borderId="0" xfId="0" applyFont="1"/>
    <xf numFmtId="0" fontId="0" fillId="0" borderId="0" xfId="0" applyAlignment="1">
      <alignment wrapText="1"/>
    </xf>
    <xf numFmtId="0" fontId="0" fillId="3" borderId="0" xfId="0" applyFill="1"/>
    <xf numFmtId="0" fontId="3" fillId="0" borderId="1" xfId="0" applyFont="1" applyBorder="1" applyAlignment="1">
      <alignment horizontal="center"/>
    </xf>
    <xf numFmtId="0" fontId="6" fillId="3" borderId="0" xfId="0" applyFont="1" applyFill="1"/>
    <xf numFmtId="0" fontId="14" fillId="0" borderId="0" xfId="0" applyFont="1"/>
    <xf numFmtId="0" fontId="13" fillId="5" borderId="14" xfId="0" applyFont="1" applyFill="1" applyBorder="1" applyAlignment="1">
      <alignment vertical="top" wrapText="1"/>
    </xf>
    <xf numFmtId="0" fontId="17" fillId="0" borderId="1" xfId="0" applyFont="1" applyBorder="1" applyAlignment="1">
      <alignment vertical="center" wrapText="1"/>
    </xf>
    <xf numFmtId="37" fontId="16" fillId="0" borderId="1" xfId="1"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7"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64" fontId="0" fillId="6" borderId="0" xfId="0" applyNumberFormat="1" applyFill="1"/>
    <xf numFmtId="0" fontId="10" fillId="6" borderId="0" xfId="0" applyFont="1" applyFill="1" applyAlignment="1">
      <alignment horizontal="center" vertical="center"/>
    </xf>
    <xf numFmtId="0" fontId="3" fillId="6" borderId="7" xfId="0" applyFont="1" applyFill="1" applyBorder="1" applyAlignment="1">
      <alignment horizontal="center" vertical="center" wrapText="1"/>
    </xf>
    <xf numFmtId="0" fontId="9" fillId="2" borderId="12" xfId="0" applyFont="1" applyFill="1" applyBorder="1" applyAlignment="1">
      <alignment vertical="center" wrapText="1"/>
    </xf>
    <xf numFmtId="16" fontId="16"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xf>
    <xf numFmtId="0" fontId="9" fillId="5" borderId="13" xfId="0" applyFont="1" applyFill="1" applyBorder="1" applyAlignment="1">
      <alignment vertical="center" wrapText="1"/>
    </xf>
    <xf numFmtId="0" fontId="13" fillId="5" borderId="14" xfId="0" applyFont="1" applyFill="1" applyBorder="1" applyAlignment="1">
      <alignment horizontal="left" vertical="center" wrapText="1"/>
    </xf>
    <xf numFmtId="0" fontId="13" fillId="5" borderId="14" xfId="0" applyFont="1" applyFill="1" applyBorder="1" applyAlignment="1">
      <alignment vertical="center" wrapText="1"/>
    </xf>
    <xf numFmtId="0" fontId="11" fillId="6" borderId="6" xfId="0" applyFont="1" applyFill="1" applyBorder="1" applyAlignment="1">
      <alignment horizontal="center" vertical="center"/>
    </xf>
    <xf numFmtId="0" fontId="12" fillId="5" borderId="12" xfId="0" applyFont="1" applyFill="1" applyBorder="1" applyAlignment="1">
      <alignment vertical="center" wrapText="1"/>
    </xf>
    <xf numFmtId="49" fontId="16" fillId="0" borderId="1" xfId="0" applyNumberFormat="1" applyFont="1" applyBorder="1" applyAlignment="1">
      <alignment horizontal="center" wrapText="1"/>
    </xf>
    <xf numFmtId="49" fontId="18" fillId="0" borderId="1" xfId="0" applyNumberFormat="1" applyFont="1" applyBorder="1" applyAlignment="1">
      <alignment horizontal="center" vertical="center" wrapText="1"/>
    </xf>
    <xf numFmtId="49" fontId="18" fillId="0" borderId="1" xfId="0" applyNumberFormat="1" applyFont="1" applyBorder="1" applyAlignment="1">
      <alignment horizontal="center" vertical="center"/>
    </xf>
    <xf numFmtId="49" fontId="18" fillId="0" borderId="19" xfId="0" applyNumberFormat="1" applyFont="1" applyBorder="1" applyAlignment="1">
      <alignment horizontal="center" vertical="center" wrapText="1"/>
    </xf>
    <xf numFmtId="0" fontId="18" fillId="0" borderId="1" xfId="0" applyFont="1" applyBorder="1" applyAlignment="1">
      <alignment horizontal="center" vertical="center" wrapText="1"/>
    </xf>
    <xf numFmtId="1" fontId="16" fillId="0" borderId="1" xfId="0" applyNumberFormat="1" applyFont="1" applyBorder="1" applyAlignment="1">
      <alignment horizontal="center" vertical="center" wrapText="1"/>
    </xf>
    <xf numFmtId="1"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wrapText="1"/>
    </xf>
    <xf numFmtId="0" fontId="9" fillId="2" borderId="13" xfId="0" applyFont="1" applyFill="1" applyBorder="1" applyAlignment="1">
      <alignment vertical="center" wrapText="1"/>
    </xf>
    <xf numFmtId="0" fontId="10" fillId="6" borderId="18" xfId="0" applyFont="1" applyFill="1" applyBorder="1" applyAlignment="1">
      <alignment horizontal="center" vertical="center"/>
    </xf>
    <xf numFmtId="0" fontId="22" fillId="6" borderId="1" xfId="0" applyFont="1" applyFill="1" applyBorder="1" applyAlignment="1">
      <alignment horizontal="center"/>
    </xf>
    <xf numFmtId="0" fontId="11" fillId="6" borderId="3" xfId="0" applyFont="1" applyFill="1" applyBorder="1" applyAlignment="1">
      <alignment horizontal="center" vertical="center"/>
    </xf>
    <xf numFmtId="0" fontId="18" fillId="0" borderId="1" xfId="0" applyFont="1" applyBorder="1" applyAlignment="1">
      <alignment horizontal="center" vertical="center"/>
    </xf>
    <xf numFmtId="0" fontId="9" fillId="0" borderId="13" xfId="0" applyFont="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16"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0" fillId="6" borderId="17" xfId="0" applyFill="1" applyBorder="1"/>
    <xf numFmtId="0" fontId="0" fillId="6" borderId="7" xfId="0" applyFill="1" applyBorder="1"/>
    <xf numFmtId="0" fontId="1" fillId="0" borderId="0" xfId="0" applyFont="1" applyAlignment="1">
      <alignment horizontal="center" vertical="center"/>
    </xf>
    <xf numFmtId="0" fontId="1" fillId="0" borderId="1" xfId="0" applyFont="1" applyBorder="1" applyAlignment="1">
      <alignment horizontal="center" vertical="center" wrapText="1"/>
    </xf>
    <xf numFmtId="0" fontId="12"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7" borderId="11" xfId="0" applyFill="1" applyBorder="1"/>
    <xf numFmtId="164" fontId="0" fillId="7" borderId="11" xfId="0" applyNumberFormat="1" applyFill="1" applyBorder="1"/>
    <xf numFmtId="0" fontId="4" fillId="7" borderId="0" xfId="0" applyFont="1" applyFill="1" applyAlignment="1">
      <alignment horizontal="right" wrapText="1"/>
    </xf>
    <xf numFmtId="49" fontId="4" fillId="7" borderId="4" xfId="0" applyNumberFormat="1" applyFont="1" applyFill="1" applyBorder="1" applyAlignment="1">
      <alignment horizontal="center" vertical="center"/>
    </xf>
    <xf numFmtId="0" fontId="0" fillId="7" borderId="0" xfId="0" applyFill="1"/>
    <xf numFmtId="164" fontId="4" fillId="7" borderId="21" xfId="0" applyNumberFormat="1" applyFont="1" applyFill="1" applyBorder="1" applyAlignment="1">
      <alignment horizontal="center" vertical="center"/>
    </xf>
    <xf numFmtId="164" fontId="4" fillId="7" borderId="4" xfId="0" applyNumberFormat="1" applyFont="1" applyFill="1" applyBorder="1" applyAlignment="1">
      <alignment horizontal="center" vertical="center"/>
    </xf>
    <xf numFmtId="0" fontId="0" fillId="7" borderId="0" xfId="0" applyFill="1" applyAlignment="1">
      <alignment vertical="center"/>
    </xf>
    <xf numFmtId="0" fontId="0" fillId="7" borderId="0" xfId="0" applyFill="1" applyAlignment="1">
      <alignment horizontal="left" vertical="center"/>
    </xf>
    <xf numFmtId="164" fontId="4" fillId="7" borderId="9" xfId="0" applyNumberFormat="1" applyFont="1" applyFill="1" applyBorder="1" applyAlignment="1">
      <alignment horizontal="center" vertical="center"/>
    </xf>
    <xf numFmtId="164" fontId="4" fillId="7" borderId="10" xfId="0" applyNumberFormat="1" applyFont="1" applyFill="1" applyBorder="1" applyAlignment="1">
      <alignment horizontal="center" vertical="center"/>
    </xf>
    <xf numFmtId="0" fontId="5" fillId="7" borderId="20" xfId="0" applyFont="1" applyFill="1" applyBorder="1" applyAlignment="1">
      <alignment vertical="center" wrapText="1"/>
    </xf>
    <xf numFmtId="49" fontId="4" fillId="7" borderId="10" xfId="0" applyNumberFormat="1" applyFont="1" applyFill="1" applyBorder="1" applyAlignment="1">
      <alignment horizontal="center" vertical="center"/>
    </xf>
    <xf numFmtId="0" fontId="5" fillId="7" borderId="1" xfId="0" applyFont="1" applyFill="1" applyBorder="1" applyAlignment="1">
      <alignment horizontal="left" vertical="center"/>
    </xf>
    <xf numFmtId="49" fontId="16" fillId="2" borderId="1" xfId="0" applyNumberFormat="1" applyFont="1" applyFill="1" applyBorder="1" applyAlignment="1">
      <alignment horizontal="center" wrapText="1"/>
    </xf>
    <xf numFmtId="0" fontId="30" fillId="0" borderId="0" xfId="0" applyFont="1"/>
    <xf numFmtId="0" fontId="0" fillId="2" borderId="1" xfId="0" applyFill="1" applyBorder="1" applyAlignment="1">
      <alignment horizontal="center" vertical="center" wrapText="1"/>
    </xf>
    <xf numFmtId="0" fontId="0" fillId="0" borderId="0" xfId="0" applyAlignment="1">
      <alignment horizontal="center" vertical="center"/>
    </xf>
    <xf numFmtId="49" fontId="16" fillId="2" borderId="1" xfId="0" applyNumberFormat="1" applyFont="1" applyFill="1" applyBorder="1" applyAlignment="1">
      <alignment horizontal="center" vertical="center" wrapText="1"/>
    </xf>
    <xf numFmtId="0" fontId="5" fillId="7" borderId="19" xfId="0" applyFont="1" applyFill="1" applyBorder="1" applyAlignment="1">
      <alignment horizontal="left" vertical="center"/>
    </xf>
    <xf numFmtId="0" fontId="3" fillId="0" borderId="1" xfId="0" applyFont="1" applyBorder="1" applyAlignment="1">
      <alignment horizontal="center" wrapText="1"/>
    </xf>
    <xf numFmtId="0" fontId="31" fillId="0" borderId="0" xfId="0" applyFont="1"/>
    <xf numFmtId="0" fontId="32" fillId="0" borderId="0" xfId="0" applyFont="1"/>
    <xf numFmtId="0" fontId="33" fillId="0" borderId="1" xfId="0" applyFont="1" applyBorder="1"/>
    <xf numFmtId="0" fontId="0" fillId="0" borderId="1" xfId="0" applyBorder="1"/>
    <xf numFmtId="0" fontId="34" fillId="8" borderId="1" xfId="0" applyFont="1" applyFill="1" applyBorder="1"/>
    <xf numFmtId="0" fontId="7" fillId="9" borderId="0" xfId="0" applyFont="1" applyFill="1" applyAlignment="1">
      <alignment horizontal="center"/>
    </xf>
    <xf numFmtId="0" fontId="0" fillId="2" borderId="0" xfId="0" applyFill="1"/>
    <xf numFmtId="2" fontId="4" fillId="7" borderId="10" xfId="0" applyNumberFormat="1" applyFont="1" applyFill="1" applyBorder="1" applyAlignment="1">
      <alignment horizontal="center" vertical="center"/>
    </xf>
    <xf numFmtId="49" fontId="4" fillId="7" borderId="21" xfId="0" applyNumberFormat="1" applyFont="1" applyFill="1" applyBorder="1" applyAlignment="1">
      <alignment horizontal="center" vertical="center"/>
    </xf>
    <xf numFmtId="0" fontId="17" fillId="2" borderId="1" xfId="0" applyFont="1" applyFill="1" applyBorder="1" applyAlignment="1">
      <alignment vertical="center" wrapText="1"/>
    </xf>
    <xf numFmtId="6" fontId="18"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5" fillId="7" borderId="0" xfId="0" applyFont="1" applyFill="1" applyAlignment="1">
      <alignment vertical="center" wrapText="1"/>
    </xf>
    <xf numFmtId="49" fontId="4" fillId="7" borderId="28" xfId="0" applyNumberFormat="1" applyFont="1" applyFill="1" applyBorder="1" applyAlignment="1">
      <alignment horizontal="center" vertical="center"/>
    </xf>
    <xf numFmtId="49" fontId="4" fillId="7" borderId="9" xfId="0" applyNumberFormat="1" applyFont="1" applyFill="1" applyBorder="1" applyAlignment="1">
      <alignment horizontal="center" vertical="center"/>
    </xf>
    <xf numFmtId="0" fontId="17" fillId="0" borderId="2" xfId="0" applyFont="1" applyBorder="1" applyAlignment="1">
      <alignment wrapText="1"/>
    </xf>
    <xf numFmtId="49" fontId="4" fillId="7" borderId="29" xfId="0" applyNumberFormat="1" applyFont="1" applyFill="1" applyBorder="1" applyAlignment="1">
      <alignment horizontal="center" vertical="center"/>
    </xf>
    <xf numFmtId="0" fontId="12" fillId="2" borderId="13" xfId="0" applyFont="1" applyFill="1" applyBorder="1" applyAlignment="1">
      <alignment vertical="center" wrapText="1"/>
    </xf>
    <xf numFmtId="0" fontId="9" fillId="2" borderId="14" xfId="0" applyFont="1" applyFill="1" applyBorder="1" applyAlignment="1">
      <alignment vertical="center" wrapText="1"/>
    </xf>
    <xf numFmtId="0" fontId="0" fillId="2" borderId="13" xfId="0" applyFill="1" applyBorder="1" applyAlignment="1">
      <alignment horizontal="left" vertical="center" wrapText="1"/>
    </xf>
    <xf numFmtId="0" fontId="0" fillId="6" borderId="0" xfId="0" applyFill="1"/>
    <xf numFmtId="0" fontId="0" fillId="6" borderId="0" xfId="0" applyFill="1" applyAlignment="1">
      <alignment horizontal="center"/>
    </xf>
    <xf numFmtId="164" fontId="0" fillId="2" borderId="1" xfId="0" applyNumberFormat="1" applyFill="1" applyBorder="1" applyAlignment="1">
      <alignment horizontal="center" vertical="center"/>
    </xf>
    <xf numFmtId="0" fontId="0" fillId="2" borderId="1" xfId="0" applyFill="1" applyBorder="1" applyAlignment="1">
      <alignment horizontal="left"/>
    </xf>
    <xf numFmtId="0" fontId="0" fillId="2" borderId="1" xfId="0" applyFill="1" applyBorder="1" applyAlignment="1">
      <alignment horizontal="center"/>
    </xf>
    <xf numFmtId="49" fontId="0" fillId="2" borderId="1" xfId="0" applyNumberFormat="1" applyFill="1" applyBorder="1" applyAlignment="1">
      <alignment horizontal="center"/>
    </xf>
    <xf numFmtId="0" fontId="0" fillId="2" borderId="1" xfId="0" applyFill="1" applyBorder="1"/>
    <xf numFmtId="0" fontId="0" fillId="2" borderId="1" xfId="0" applyFill="1" applyBorder="1" applyAlignment="1">
      <alignment horizontal="left" wrapText="1"/>
    </xf>
    <xf numFmtId="0" fontId="0" fillId="2" borderId="1" xfId="0" applyFill="1" applyBorder="1" applyAlignment="1">
      <alignment horizontal="center" vertical="center"/>
    </xf>
    <xf numFmtId="2" fontId="0" fillId="2" borderId="1" xfId="0" applyNumberFormat="1" applyFill="1" applyBorder="1" applyAlignment="1">
      <alignment horizontal="center" vertical="center"/>
    </xf>
    <xf numFmtId="0" fontId="0" fillId="2" borderId="1" xfId="0" applyFill="1" applyBorder="1" applyAlignment="1">
      <alignment wrapText="1"/>
    </xf>
    <xf numFmtId="49" fontId="0" fillId="0" borderId="1" xfId="0" applyNumberFormat="1" applyBorder="1" applyAlignment="1">
      <alignment horizontal="center"/>
    </xf>
    <xf numFmtId="0" fontId="3" fillId="2" borderId="1" xfId="0" applyFont="1" applyFill="1" applyBorder="1"/>
    <xf numFmtId="0" fontId="3" fillId="2" borderId="1" xfId="0" applyFont="1" applyFill="1" applyBorder="1" applyAlignment="1">
      <alignment horizont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0" fillId="0" borderId="1" xfId="0" applyBorder="1" applyAlignment="1">
      <alignment horizontal="center"/>
    </xf>
    <xf numFmtId="0" fontId="0" fillId="0" borderId="1" xfId="0" applyBorder="1" applyAlignment="1">
      <alignment wrapText="1"/>
    </xf>
    <xf numFmtId="49" fontId="0" fillId="0" borderId="1" xfId="0" applyNumberFormat="1" applyBorder="1" applyAlignment="1">
      <alignment horizontal="center" vertical="center"/>
    </xf>
    <xf numFmtId="49" fontId="0" fillId="2" borderId="1" xfId="0" applyNumberFormat="1" applyFill="1" applyBorder="1" applyAlignment="1">
      <alignment horizontal="center" vertical="center"/>
    </xf>
    <xf numFmtId="0" fontId="0" fillId="2" borderId="1" xfId="0" applyFill="1" applyBorder="1" applyAlignment="1">
      <alignment vertical="center"/>
    </xf>
    <xf numFmtId="0" fontId="0" fillId="0" borderId="24" xfId="0" applyBorder="1" applyAlignment="1">
      <alignment horizontal="center"/>
    </xf>
    <xf numFmtId="0" fontId="0" fillId="0" borderId="24" xfId="0" applyBorder="1"/>
    <xf numFmtId="0" fontId="16" fillId="0" borderId="24" xfId="0" applyFont="1" applyBorder="1" applyAlignment="1">
      <alignment horizontal="center" vertical="center"/>
    </xf>
    <xf numFmtId="0" fontId="3" fillId="2" borderId="30" xfId="0" applyFont="1" applyFill="1" applyBorder="1"/>
    <xf numFmtId="0" fontId="3" fillId="2" borderId="30" xfId="0" applyFont="1" applyFill="1" applyBorder="1" applyAlignment="1">
      <alignment horizontal="center" wrapText="1"/>
    </xf>
    <xf numFmtId="0" fontId="3" fillId="2" borderId="31" xfId="0" applyFont="1" applyFill="1" applyBorder="1" applyAlignment="1">
      <alignment horizontal="center" wrapText="1"/>
    </xf>
    <xf numFmtId="0" fontId="1" fillId="2" borderId="30" xfId="0" applyFont="1" applyFill="1" applyBorder="1" applyAlignment="1">
      <alignment horizontal="center" wrapText="1"/>
    </xf>
    <xf numFmtId="0" fontId="1" fillId="2" borderId="30" xfId="0" applyFont="1" applyFill="1" applyBorder="1" applyAlignment="1">
      <alignment horizontal="center"/>
    </xf>
    <xf numFmtId="0" fontId="1" fillId="5" borderId="33" xfId="0" applyFont="1" applyFill="1" applyBorder="1" applyAlignment="1">
      <alignment horizontal="center" vertical="center"/>
    </xf>
    <xf numFmtId="0" fontId="1" fillId="5" borderId="7" xfId="0" applyFont="1" applyFill="1" applyBorder="1" applyAlignment="1">
      <alignment horizontal="center" vertical="center"/>
    </xf>
    <xf numFmtId="0" fontId="3" fillId="5" borderId="32" xfId="0" applyFont="1" applyFill="1" applyBorder="1" applyAlignment="1">
      <alignment horizontal="center" vertical="center"/>
    </xf>
    <xf numFmtId="0" fontId="1" fillId="5" borderId="32" xfId="0" applyFont="1" applyFill="1" applyBorder="1" applyAlignment="1">
      <alignment horizontal="center"/>
    </xf>
    <xf numFmtId="0" fontId="1" fillId="5" borderId="16" xfId="0" applyFont="1" applyFill="1" applyBorder="1" applyAlignment="1">
      <alignment horizontal="center"/>
    </xf>
    <xf numFmtId="0" fontId="1" fillId="2" borderId="16" xfId="0" applyFont="1" applyFill="1" applyBorder="1" applyAlignment="1">
      <alignment wrapText="1"/>
    </xf>
    <xf numFmtId="49" fontId="0" fillId="2" borderId="24" xfId="0" applyNumberFormat="1" applyFill="1" applyBorder="1" applyAlignment="1">
      <alignment horizontal="center"/>
    </xf>
    <xf numFmtId="0" fontId="0" fillId="2" borderId="34" xfId="0" applyFill="1" applyBorder="1" applyAlignment="1">
      <alignment horizontal="center" vertical="center"/>
    </xf>
    <xf numFmtId="49" fontId="0" fillId="2" borderId="34" xfId="0" applyNumberFormat="1" applyFill="1" applyBorder="1" applyAlignment="1">
      <alignment horizontal="center"/>
    </xf>
    <xf numFmtId="0" fontId="1" fillId="2" borderId="19" xfId="0" applyFont="1" applyFill="1" applyBorder="1" applyAlignment="1">
      <alignment horizontal="right"/>
    </xf>
    <xf numFmtId="49" fontId="0" fillId="2" borderId="2" xfId="0" applyNumberFormat="1" applyFill="1" applyBorder="1" applyAlignment="1">
      <alignment horizontal="center" vertical="center"/>
    </xf>
    <xf numFmtId="0" fontId="0" fillId="2" borderId="8" xfId="0" applyFill="1" applyBorder="1" applyAlignment="1">
      <alignment horizontal="center"/>
    </xf>
    <xf numFmtId="0" fontId="1" fillId="2" borderId="35" xfId="0" applyFont="1" applyFill="1" applyBorder="1" applyAlignment="1">
      <alignment horizontal="center"/>
    </xf>
    <xf numFmtId="49" fontId="0" fillId="2" borderId="2" xfId="0" applyNumberFormat="1" applyFill="1" applyBorder="1" applyAlignment="1">
      <alignment horizontal="center"/>
    </xf>
    <xf numFmtId="0" fontId="1" fillId="2" borderId="36" xfId="0" applyFont="1" applyFill="1" applyBorder="1" applyAlignment="1">
      <alignment horizontal="right"/>
    </xf>
    <xf numFmtId="49" fontId="0" fillId="2" borderId="37" xfId="0" applyNumberFormat="1" applyFill="1" applyBorder="1" applyAlignment="1">
      <alignment horizontal="center" vertical="center"/>
    </xf>
    <xf numFmtId="0" fontId="0" fillId="2" borderId="35" xfId="0" applyFill="1" applyBorder="1" applyAlignment="1">
      <alignment horizontal="center" vertical="center"/>
    </xf>
    <xf numFmtId="49" fontId="39" fillId="0" borderId="7" xfId="0" applyNumberFormat="1" applyFont="1" applyBorder="1" applyAlignment="1">
      <alignment horizontal="center" vertical="center"/>
    </xf>
    <xf numFmtId="0" fontId="3" fillId="4" borderId="35" xfId="0" applyFont="1" applyFill="1" applyBorder="1" applyAlignment="1">
      <alignment horizontal="center" wrapText="1"/>
    </xf>
    <xf numFmtId="0" fontId="3" fillId="2" borderId="16" xfId="0" applyFont="1" applyFill="1" applyBorder="1" applyAlignment="1">
      <alignment horizontal="right" wrapText="1"/>
    </xf>
    <xf numFmtId="0" fontId="33" fillId="0" borderId="24" xfId="0" applyFont="1" applyBorder="1"/>
    <xf numFmtId="0" fontId="7" fillId="0" borderId="30" xfId="0" applyFont="1" applyBorder="1"/>
    <xf numFmtId="0" fontId="0" fillId="0" borderId="1" xfId="0" applyBorder="1" applyAlignment="1">
      <alignment vertical="center" wrapText="1"/>
    </xf>
    <xf numFmtId="0" fontId="23" fillId="2" borderId="1" xfId="0" applyFont="1" applyFill="1" applyBorder="1" applyAlignment="1">
      <alignment horizontal="center" vertical="center" wrapText="1"/>
    </xf>
    <xf numFmtId="0" fontId="16" fillId="0" borderId="1" xfId="0" applyFont="1" applyBorder="1" applyAlignment="1">
      <alignment horizontal="center" vertical="top" wrapText="1"/>
    </xf>
    <xf numFmtId="49" fontId="4" fillId="14" borderId="4" xfId="0" applyNumberFormat="1" applyFont="1" applyFill="1" applyBorder="1" applyAlignment="1">
      <alignment horizontal="center" vertical="center"/>
    </xf>
    <xf numFmtId="0" fontId="0" fillId="3" borderId="0" xfId="0" applyFill="1" applyAlignment="1">
      <alignment vertical="center"/>
    </xf>
    <xf numFmtId="0" fontId="7" fillId="0" borderId="18" xfId="0" applyFont="1" applyBorder="1" applyAlignment="1">
      <alignment vertical="center"/>
    </xf>
    <xf numFmtId="0" fontId="8" fillId="0" borderId="18" xfId="0" applyFont="1" applyBorder="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0" fillId="2" borderId="1" xfId="0" applyFill="1" applyBorder="1" applyAlignment="1">
      <alignment vertical="center" wrapText="1"/>
    </xf>
    <xf numFmtId="2" fontId="0" fillId="0" borderId="0" xfId="0" applyNumberFormat="1"/>
    <xf numFmtId="2" fontId="0" fillId="6" borderId="7" xfId="0" applyNumberFormat="1" applyFill="1" applyBorder="1" applyAlignment="1">
      <alignment horizontal="center" vertical="center"/>
    </xf>
    <xf numFmtId="2" fontId="1" fillId="4" borderId="8" xfId="0" applyNumberFormat="1" applyFont="1" applyFill="1" applyBorder="1" applyAlignment="1">
      <alignment horizontal="center"/>
    </xf>
    <xf numFmtId="2" fontId="1" fillId="4" borderId="1" xfId="0" applyNumberFormat="1" applyFont="1" applyFill="1" applyBorder="1" applyAlignment="1">
      <alignment horizontal="center"/>
    </xf>
    <xf numFmtId="2" fontId="0" fillId="6" borderId="24" xfId="0" applyNumberFormat="1" applyFill="1" applyBorder="1" applyAlignment="1">
      <alignment horizontal="center" vertical="center"/>
    </xf>
    <xf numFmtId="4" fontId="0" fillId="6" borderId="1" xfId="0" applyNumberFormat="1" applyFill="1" applyBorder="1" applyAlignment="1">
      <alignment horizontal="center" vertical="center"/>
    </xf>
    <xf numFmtId="0" fontId="0" fillId="15" borderId="0" xfId="0" applyFill="1"/>
    <xf numFmtId="0" fontId="11" fillId="6" borderId="15"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39" xfId="0" applyFont="1" applyFill="1" applyBorder="1" applyAlignment="1">
      <alignment horizontal="center" vertical="center"/>
    </xf>
    <xf numFmtId="0" fontId="11" fillId="0" borderId="39" xfId="0" applyFont="1" applyBorder="1" applyAlignment="1">
      <alignment horizontal="center" vertical="center"/>
    </xf>
    <xf numFmtId="0" fontId="3" fillId="6" borderId="39" xfId="0" applyFont="1" applyFill="1" applyBorder="1" applyAlignment="1">
      <alignment horizontal="center" vertical="center" wrapText="1"/>
    </xf>
    <xf numFmtId="6" fontId="18" fillId="2" borderId="32" xfId="0" applyNumberFormat="1" applyFont="1" applyFill="1" applyBorder="1" applyAlignment="1">
      <alignment horizontal="center" vertical="center" wrapText="1"/>
    </xf>
    <xf numFmtId="6" fontId="18" fillId="2" borderId="0" xfId="0" applyNumberFormat="1" applyFont="1" applyFill="1" applyAlignment="1">
      <alignment horizontal="center" vertical="center" wrapText="1"/>
    </xf>
    <xf numFmtId="37" fontId="16" fillId="0" borderId="32" xfId="1" applyNumberFormat="1" applyFont="1" applyFill="1" applyBorder="1" applyAlignment="1">
      <alignment horizontal="center" vertical="center" wrapText="1"/>
    </xf>
    <xf numFmtId="0" fontId="24" fillId="0" borderId="32" xfId="0" applyFont="1" applyBorder="1" applyAlignment="1">
      <alignment horizontal="center" vertical="center" wrapText="1"/>
    </xf>
    <xf numFmtId="0" fontId="24" fillId="0" borderId="0" xfId="0" applyFont="1" applyAlignment="1">
      <alignment horizontal="center" vertical="center" wrapText="1"/>
    </xf>
    <xf numFmtId="0" fontId="26" fillId="0" borderId="0" xfId="0" applyFont="1" applyAlignment="1">
      <alignment wrapText="1"/>
    </xf>
    <xf numFmtId="0" fontId="40" fillId="0" borderId="0" xfId="2" applyBorder="1" applyAlignment="1">
      <alignment horizontal="left" vertical="top" wrapText="1"/>
    </xf>
    <xf numFmtId="0" fontId="1" fillId="0" borderId="1" xfId="0" applyFont="1" applyBorder="1" applyAlignment="1">
      <alignment vertical="center"/>
    </xf>
    <xf numFmtId="0" fontId="0" fillId="16" borderId="1" xfId="0" applyFill="1" applyBorder="1" applyAlignment="1">
      <alignment vertical="center"/>
    </xf>
    <xf numFmtId="0" fontId="1" fillId="0" borderId="2" xfId="0" applyFont="1" applyBorder="1" applyAlignment="1">
      <alignment vertical="center"/>
    </xf>
    <xf numFmtId="0" fontId="0" fillId="16" borderId="8" xfId="0" applyFill="1" applyBorder="1" applyAlignment="1">
      <alignment vertical="center"/>
    </xf>
    <xf numFmtId="10" fontId="0" fillId="0" borderId="0" xfId="0" applyNumberFormat="1" applyAlignment="1">
      <alignment horizontal="center" vertical="top"/>
    </xf>
    <xf numFmtId="10" fontId="0" fillId="0" borderId="0" xfId="0" applyNumberFormat="1" applyAlignment="1">
      <alignment horizontal="center"/>
    </xf>
    <xf numFmtId="10" fontId="0" fillId="0" borderId="0" xfId="0" applyNumberFormat="1" applyAlignment="1">
      <alignment horizontal="center" vertical="center"/>
    </xf>
    <xf numFmtId="4" fontId="0" fillId="6" borderId="15" xfId="0" applyNumberFormat="1" applyFill="1" applyBorder="1" applyAlignment="1">
      <alignment horizontal="center" vertical="center"/>
    </xf>
    <xf numFmtId="4" fontId="0" fillId="6" borderId="24" xfId="0" applyNumberFormat="1" applyFill="1" applyBorder="1" applyAlignment="1">
      <alignment horizontal="center" vertical="center"/>
    </xf>
    <xf numFmtId="0" fontId="5" fillId="7" borderId="20" xfId="0" applyFont="1" applyFill="1" applyBorder="1" applyAlignment="1">
      <alignment horizontal="center" vertical="center" wrapText="1"/>
    </xf>
    <xf numFmtId="0" fontId="0" fillId="0" borderId="0" xfId="0" applyAlignment="1">
      <alignment horizontal="center"/>
    </xf>
    <xf numFmtId="0" fontId="20" fillId="7" borderId="24" xfId="0" applyFont="1" applyFill="1" applyBorder="1" applyAlignment="1">
      <alignment horizontal="center" vertical="center"/>
    </xf>
    <xf numFmtId="0" fontId="20" fillId="7" borderId="2" xfId="0" applyFont="1" applyFill="1" applyBorder="1" applyAlignment="1">
      <alignment horizontal="center" vertical="center"/>
    </xf>
    <xf numFmtId="0" fontId="20" fillId="7" borderId="1" xfId="0" applyFont="1" applyFill="1" applyBorder="1" applyAlignment="1">
      <alignment horizontal="center" vertical="center"/>
    </xf>
    <xf numFmtId="2" fontId="1" fillId="0" borderId="1" xfId="0" applyNumberFormat="1" applyFont="1" applyBorder="1" applyAlignment="1">
      <alignment horizontal="center" vertical="center"/>
    </xf>
    <xf numFmtId="2" fontId="1" fillId="0" borderId="27" xfId="0" applyNumberFormat="1" applyFont="1" applyBorder="1" applyAlignment="1">
      <alignment horizontal="center" vertical="center"/>
    </xf>
    <xf numFmtId="2" fontId="1" fillId="0" borderId="26" xfId="0" applyNumberFormat="1" applyFont="1" applyBorder="1" applyAlignment="1">
      <alignment horizontal="center" vertical="center"/>
    </xf>
    <xf numFmtId="0" fontId="6" fillId="3" borderId="0" xfId="0" applyFont="1" applyFill="1" applyAlignment="1">
      <alignment horizontal="center"/>
    </xf>
    <xf numFmtId="0" fontId="43" fillId="0" borderId="19" xfId="0" applyFont="1" applyBorder="1" applyAlignment="1">
      <alignment horizontal="left" vertical="center" wrapText="1"/>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19" xfId="0" applyFont="1" applyBorder="1" applyAlignment="1">
      <alignment horizontal="left" vertical="center"/>
    </xf>
    <xf numFmtId="0" fontId="0" fillId="0" borderId="19" xfId="0" applyBorder="1" applyAlignment="1">
      <alignment horizontal="left" vertical="center"/>
    </xf>
    <xf numFmtId="0" fontId="0" fillId="0" borderId="3" xfId="0" applyBorder="1" applyAlignment="1">
      <alignment horizontal="left" vertical="center"/>
    </xf>
    <xf numFmtId="0" fontId="1" fillId="0" borderId="5" xfId="0" applyFont="1" applyBorder="1" applyAlignment="1">
      <alignment horizontal="left" vertical="center"/>
    </xf>
    <xf numFmtId="0" fontId="1" fillId="0" borderId="18" xfId="0" applyFont="1" applyBorder="1" applyAlignment="1">
      <alignment horizontal="left" vertical="center"/>
    </xf>
    <xf numFmtId="0" fontId="1" fillId="0" borderId="6" xfId="0" applyFont="1" applyBorder="1" applyAlignment="1">
      <alignment horizontal="left" vertical="center"/>
    </xf>
    <xf numFmtId="0" fontId="0" fillId="6" borderId="5" xfId="0" applyFill="1" applyBorder="1" applyAlignment="1">
      <alignment horizontal="left" vertical="center"/>
    </xf>
    <xf numFmtId="0" fontId="0" fillId="6" borderId="18" xfId="0" applyFill="1" applyBorder="1" applyAlignment="1">
      <alignment horizontal="left" vertical="center"/>
    </xf>
    <xf numFmtId="49" fontId="4" fillId="14" borderId="25" xfId="0" applyNumberFormat="1" applyFont="1" applyFill="1" applyBorder="1" applyAlignment="1">
      <alignment horizontal="center" vertical="center"/>
    </xf>
    <xf numFmtId="49" fontId="4" fillId="14" borderId="21" xfId="0" applyNumberFormat="1" applyFont="1" applyFill="1" applyBorder="1" applyAlignment="1">
      <alignment horizontal="center" vertical="center"/>
    </xf>
    <xf numFmtId="0" fontId="5" fillId="7" borderId="20" xfId="0" applyFont="1" applyFill="1" applyBorder="1" applyAlignment="1">
      <alignment horizontal="center" vertical="top" wrapText="1"/>
    </xf>
    <xf numFmtId="0" fontId="20" fillId="6" borderId="5" xfId="0" applyFont="1" applyFill="1" applyBorder="1" applyAlignment="1">
      <alignment horizontal="center"/>
    </xf>
    <xf numFmtId="0" fontId="20" fillId="6" borderId="18" xfId="0" applyFont="1" applyFill="1" applyBorder="1" applyAlignment="1">
      <alignment horizontal="center"/>
    </xf>
    <xf numFmtId="0" fontId="20" fillId="6" borderId="6" xfId="0" applyFont="1" applyFill="1" applyBorder="1" applyAlignment="1">
      <alignment horizontal="center"/>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4" fontId="0" fillId="6" borderId="15" xfId="0" applyNumberFormat="1" applyFill="1" applyBorder="1" applyAlignment="1">
      <alignment horizontal="center" vertical="center"/>
    </xf>
    <xf numFmtId="4" fontId="0" fillId="6" borderId="24" xfId="0" applyNumberFormat="1" applyFill="1" applyBorder="1" applyAlignment="1">
      <alignment horizontal="center" vertical="center"/>
    </xf>
    <xf numFmtId="0" fontId="0" fillId="6" borderId="19" xfId="0" applyFill="1" applyBorder="1" applyAlignment="1">
      <alignment horizontal="left" vertical="center"/>
    </xf>
    <xf numFmtId="0" fontId="0" fillId="6" borderId="3" xfId="0" applyFill="1" applyBorder="1" applyAlignment="1">
      <alignment horizontal="left" vertical="center"/>
    </xf>
    <xf numFmtId="0" fontId="5" fillId="7" borderId="20" xfId="0" applyFont="1" applyFill="1" applyBorder="1" applyAlignment="1">
      <alignment horizontal="center" vertical="center" wrapText="1"/>
    </xf>
    <xf numFmtId="0" fontId="0" fillId="16" borderId="5" xfId="0" applyFill="1" applyBorder="1" applyAlignment="1">
      <alignment horizontal="left" vertical="center"/>
    </xf>
    <xf numFmtId="0" fontId="0" fillId="16" borderId="18" xfId="0" applyFill="1" applyBorder="1" applyAlignment="1">
      <alignment horizontal="left" vertical="center"/>
    </xf>
    <xf numFmtId="0" fontId="0" fillId="16" borderId="6" xfId="0" applyFill="1" applyBorder="1" applyAlignment="1">
      <alignment horizontal="left" vertical="center"/>
    </xf>
    <xf numFmtId="0" fontId="42" fillId="0" borderId="40"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2" xfId="0" applyFont="1" applyBorder="1" applyAlignment="1">
      <alignment horizontal="center" vertical="center" wrapText="1"/>
    </xf>
    <xf numFmtId="0" fontId="5" fillId="7" borderId="0" xfId="0" applyFont="1" applyFill="1" applyAlignment="1">
      <alignment horizontal="center" vertical="center"/>
    </xf>
    <xf numFmtId="0" fontId="5" fillId="3" borderId="0" xfId="0" applyFont="1" applyFill="1" applyAlignment="1">
      <alignment vertical="center"/>
    </xf>
    <xf numFmtId="0" fontId="4" fillId="17" borderId="17" xfId="0" applyFont="1" applyFill="1" applyBorder="1" applyAlignment="1">
      <alignment horizontal="center"/>
    </xf>
    <xf numFmtId="0" fontId="4" fillId="17" borderId="0" xfId="0" applyFont="1" applyFill="1" applyAlignment="1">
      <alignment horizontal="center"/>
    </xf>
    <xf numFmtId="0" fontId="32" fillId="0" borderId="0" xfId="0" applyFont="1" applyAlignment="1">
      <alignment horizontal="center"/>
    </xf>
    <xf numFmtId="0" fontId="0" fillId="0" borderId="0" xfId="0" applyAlignment="1">
      <alignment horizontal="center"/>
    </xf>
    <xf numFmtId="0" fontId="7" fillId="10" borderId="0" xfId="0" applyFont="1" applyFill="1" applyAlignment="1">
      <alignment horizontal="center"/>
    </xf>
    <xf numFmtId="0" fontId="7" fillId="11" borderId="1" xfId="0" applyFont="1" applyFill="1" applyBorder="1" applyAlignment="1">
      <alignment horizontal="center"/>
    </xf>
    <xf numFmtId="0" fontId="8" fillId="11" borderId="1" xfId="0" applyFont="1" applyFill="1" applyBorder="1" applyAlignment="1">
      <alignment horizontal="center"/>
    </xf>
    <xf numFmtId="0" fontId="8" fillId="11" borderId="24" xfId="0" applyFont="1" applyFill="1" applyBorder="1" applyAlignment="1">
      <alignment horizontal="center"/>
    </xf>
    <xf numFmtId="0" fontId="7" fillId="13" borderId="19" xfId="0" applyFont="1" applyFill="1" applyBorder="1" applyAlignment="1">
      <alignment horizontal="center"/>
    </xf>
    <xf numFmtId="0" fontId="8" fillId="13" borderId="3" xfId="0" applyFont="1" applyFill="1" applyBorder="1" applyAlignment="1">
      <alignment horizontal="center"/>
    </xf>
    <xf numFmtId="0" fontId="8" fillId="13" borderId="2" xfId="0" applyFont="1" applyFill="1" applyBorder="1" applyAlignment="1">
      <alignment horizontal="center"/>
    </xf>
    <xf numFmtId="0" fontId="7" fillId="11" borderId="0" xfId="0" applyFont="1" applyFill="1" applyAlignment="1">
      <alignment horizontal="center"/>
    </xf>
    <xf numFmtId="0" fontId="8" fillId="11" borderId="0" xfId="0" applyFont="1" applyFill="1" applyAlignment="1">
      <alignment horizontal="center"/>
    </xf>
    <xf numFmtId="0" fontId="32" fillId="12" borderId="0" xfId="0" applyFont="1" applyFill="1" applyAlignment="1">
      <alignment horizontal="center" wrapText="1"/>
    </xf>
    <xf numFmtId="0" fontId="32" fillId="12" borderId="0" xfId="0" applyFont="1" applyFill="1" applyAlignment="1">
      <alignment horizontal="center"/>
    </xf>
    <xf numFmtId="0" fontId="0" fillId="2" borderId="19" xfId="0" applyFill="1" applyBorder="1" applyAlignment="1">
      <alignment vertical="center" wrapText="1"/>
    </xf>
    <xf numFmtId="0" fontId="7" fillId="2" borderId="3" xfId="0" applyFont="1" applyFill="1" applyBorder="1" applyAlignment="1">
      <alignment vertical="center" wrapText="1"/>
    </xf>
    <xf numFmtId="0" fontId="7" fillId="2" borderId="2" xfId="0" applyFont="1" applyFill="1" applyBorder="1" applyAlignment="1">
      <alignmen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5D9CD5"/>
      <color rgb="FFFFFFFF"/>
      <color rgb="FF0066CC"/>
      <color rgb="FFFF5353"/>
      <color rgb="FFE60000"/>
      <color rgb="FFFFFF99"/>
      <color rgb="FF0089E6"/>
      <color rgb="FF20BEBA"/>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26" Type="http://schemas.openxmlformats.org/officeDocument/2006/relationships/customXml" Target="../customXml/item14.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calcChain" Target="calcChain.xml"/><Relationship Id="rId17" Type="http://schemas.openxmlformats.org/officeDocument/2006/relationships/customXml" Target="../customXml/item5.xml"/><Relationship Id="rId25" Type="http://schemas.openxmlformats.org/officeDocument/2006/relationships/customXml" Target="../customXml/item13.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29" Type="http://schemas.openxmlformats.org/officeDocument/2006/relationships/customXml" Target="../customXml/item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owerPivotData" Target="model/item.data"/><Relationship Id="rId24" Type="http://schemas.openxmlformats.org/officeDocument/2006/relationships/customXml" Target="../customXml/item12.xml"/><Relationship Id="rId5" Type="http://schemas.openxmlformats.org/officeDocument/2006/relationships/worksheet" Target="worksheets/sheet5.xml"/><Relationship Id="rId15" Type="http://schemas.openxmlformats.org/officeDocument/2006/relationships/customXml" Target="../customXml/item3.xml"/><Relationship Id="rId23" Type="http://schemas.openxmlformats.org/officeDocument/2006/relationships/customXml" Target="../customXml/item11.xml"/><Relationship Id="rId28" Type="http://schemas.openxmlformats.org/officeDocument/2006/relationships/customXml" Target="../customXml/item16.xml"/><Relationship Id="rId10" Type="http://schemas.openxmlformats.org/officeDocument/2006/relationships/sharedStrings" Target="sharedStrings.xml"/><Relationship Id="rId19" Type="http://schemas.openxmlformats.org/officeDocument/2006/relationships/customXml" Target="../customXml/item7.xml"/><Relationship Id="rId31" Type="http://schemas.openxmlformats.org/officeDocument/2006/relationships/customXml" Target="../customXml/item19.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 Id="rId27" Type="http://schemas.openxmlformats.org/officeDocument/2006/relationships/customXml" Target="../customXml/item15.xml"/><Relationship Id="rId30" Type="http://schemas.openxmlformats.org/officeDocument/2006/relationships/customXml" Target="../customXml/item1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75000"/>
                  </a:schemeClr>
                </a:solidFill>
              </a:rPr>
              <a:t>SUMMARY SCORE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8138707442776475E-2"/>
          <c:y val="0.13714482639272216"/>
          <c:w val="0.90883043120300888"/>
          <c:h val="0.71788854642506561"/>
        </c:manualLayout>
      </c:layout>
      <c:barChart>
        <c:barDir val="col"/>
        <c:grouping val="clustered"/>
        <c:varyColors val="0"/>
        <c:ser>
          <c:idx val="0"/>
          <c:order val="0"/>
          <c:tx>
            <c:strRef>
              <c:f>'Summary Score'!$B$1:$B$2</c:f>
              <c:strCache>
                <c:ptCount val="2"/>
                <c:pt idx="0">
                  <c:v>SUMMARY</c:v>
                </c:pt>
                <c:pt idx="1">
                  <c:v>Average
Score</c:v>
                </c:pt>
              </c:strCache>
            </c:strRef>
          </c:tx>
          <c:spPr>
            <a:solidFill>
              <a:schemeClr val="accent1"/>
            </a:solidFill>
            <a:ln>
              <a:solidFill>
                <a:schemeClr val="tx1"/>
              </a:solidFill>
            </a:ln>
            <a:effectLst/>
          </c:spPr>
          <c:invertIfNegative val="0"/>
          <c:dPt>
            <c:idx val="1"/>
            <c:invertIfNegative val="0"/>
            <c:bubble3D val="0"/>
            <c:spPr>
              <a:solidFill>
                <a:schemeClr val="accent6"/>
              </a:solidFill>
              <a:ln>
                <a:solidFill>
                  <a:schemeClr val="accent6"/>
                </a:solidFill>
              </a:ln>
              <a:effectLst/>
            </c:spPr>
            <c:extLst>
              <c:ext xmlns:c16="http://schemas.microsoft.com/office/drawing/2014/chart" uri="{C3380CC4-5D6E-409C-BE32-E72D297353CC}">
                <c16:uniqueId val="{00000001-90A4-4D1E-AFBD-E847ABF0CD96}"/>
              </c:ext>
            </c:extLst>
          </c:dPt>
          <c:dPt>
            <c:idx val="2"/>
            <c:invertIfNegative val="0"/>
            <c:bubble3D val="0"/>
            <c:spPr>
              <a:solidFill>
                <a:srgbClr val="20BEBA"/>
              </a:solidFill>
              <a:ln>
                <a:solidFill>
                  <a:schemeClr val="tx1"/>
                </a:solidFill>
              </a:ln>
              <a:effectLst/>
            </c:spPr>
            <c:extLst>
              <c:ext xmlns:c16="http://schemas.microsoft.com/office/drawing/2014/chart" uri="{C3380CC4-5D6E-409C-BE32-E72D297353CC}">
                <c16:uniqueId val="{00000002-90A4-4D1E-AFBD-E847ABF0CD96}"/>
              </c:ext>
            </c:extLst>
          </c:dPt>
          <c:cat>
            <c:strRef>
              <c:f>'Summary Score'!$A$3:$A$5</c:f>
              <c:strCache>
                <c:ptCount val="3"/>
                <c:pt idx="0">
                  <c:v>Business</c:v>
                </c:pt>
                <c:pt idx="1">
                  <c:v>Project Management/Governance</c:v>
                </c:pt>
                <c:pt idx="2">
                  <c:v>Environment and Technology</c:v>
                </c:pt>
              </c:strCache>
            </c:strRef>
          </c:cat>
          <c:val>
            <c:numRef>
              <c:f>'Summary Score'!$B$3:$B$5</c:f>
              <c:numCache>
                <c:formatCode>0.00</c:formatCode>
                <c:ptCount val="3"/>
                <c:pt idx="0">
                  <c:v>0</c:v>
                </c:pt>
                <c:pt idx="1">
                  <c:v>0</c:v>
                </c:pt>
                <c:pt idx="2">
                  <c:v>0</c:v>
                </c:pt>
              </c:numCache>
            </c:numRef>
          </c:val>
          <c:extLst>
            <c:ext xmlns:c16="http://schemas.microsoft.com/office/drawing/2014/chart" uri="{C3380CC4-5D6E-409C-BE32-E72D297353CC}">
              <c16:uniqueId val="{00000000-90A4-4D1E-AFBD-E847ABF0CD96}"/>
            </c:ext>
          </c:extLst>
        </c:ser>
        <c:dLbls>
          <c:showLegendKey val="0"/>
          <c:showVal val="0"/>
          <c:showCatName val="0"/>
          <c:showSerName val="0"/>
          <c:showPercent val="0"/>
          <c:showBubbleSize val="0"/>
        </c:dLbls>
        <c:gapWidth val="219"/>
        <c:overlap val="-27"/>
        <c:axId val="1641266368"/>
        <c:axId val="1641262048"/>
      </c:barChart>
      <c:catAx>
        <c:axId val="164126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641262048"/>
        <c:crosses val="autoZero"/>
        <c:auto val="1"/>
        <c:lblAlgn val="ctr"/>
        <c:lblOffset val="100"/>
        <c:noMultiLvlLbl val="0"/>
      </c:catAx>
      <c:valAx>
        <c:axId val="1641262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641266368"/>
        <c:crosses val="autoZero"/>
        <c:crossBetween val="between"/>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25" r="0.25"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Spider Chart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'Heat Map and Spider Chart'!$A$3</c:f>
              <c:strCache>
                <c:ptCount val="1"/>
                <c:pt idx="0">
                  <c:v>Business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'Heat Map and Spider Chart'!$A$4:$A$23</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F1F7-40DC-AD23-12955A265810}"/>
            </c:ext>
          </c:extLst>
        </c:ser>
        <c:ser>
          <c:idx val="1"/>
          <c:order val="1"/>
          <c:tx>
            <c:strRef>
              <c:f>'Heat Map and Spider Chart'!$B$3</c:f>
              <c:strCache>
                <c:ptCount val="1"/>
                <c:pt idx="0">
                  <c:v>Project Management</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'Heat Map and Spider Chart'!$B$4:$B$23</c:f>
              <c:numCache>
                <c:formatCode>General</c:formatCode>
                <c:ptCount val="20"/>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F1F7-40DC-AD23-12955A265810}"/>
            </c:ext>
          </c:extLst>
        </c:ser>
        <c:ser>
          <c:idx val="2"/>
          <c:order val="2"/>
          <c:tx>
            <c:strRef>
              <c:f>'Heat Map and Spider Chart'!$C$3</c:f>
              <c:strCache>
                <c:ptCount val="1"/>
                <c:pt idx="0">
                  <c:v>Technical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'Heat Map and Spider Chart'!$C$4:$C$23</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F1F7-40DC-AD23-12955A265810}"/>
            </c:ext>
          </c:extLst>
        </c:ser>
        <c:dLbls>
          <c:showLegendKey val="0"/>
          <c:showVal val="0"/>
          <c:showCatName val="0"/>
          <c:showSerName val="0"/>
          <c:showPercent val="0"/>
          <c:showBubbleSize val="0"/>
        </c:dLbls>
        <c:axId val="1840549936"/>
        <c:axId val="1840553296"/>
      </c:radarChart>
      <c:catAx>
        <c:axId val="184054993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0553296"/>
        <c:crosses val="autoZero"/>
        <c:auto val="1"/>
        <c:lblAlgn val="ctr"/>
        <c:lblOffset val="100"/>
        <c:noMultiLvlLbl val="0"/>
      </c:catAx>
      <c:valAx>
        <c:axId val="1840553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0549936"/>
        <c:crosses val="autoZero"/>
        <c:crossBetween val="between"/>
      </c:valAx>
      <c:spPr>
        <a:noFill/>
        <a:ln>
          <a:noFill/>
        </a:ln>
        <a:effectLst/>
      </c:spPr>
    </c:plotArea>
    <c:legend>
      <c:legendPos val="t"/>
      <c:legendEntry>
        <c:idx val="0"/>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215116</xdr:colOff>
      <xdr:row>1</xdr:row>
      <xdr:rowOff>7135</xdr:rowOff>
    </xdr:from>
    <xdr:to>
      <xdr:col>11</xdr:col>
      <xdr:colOff>92753</xdr:colOff>
      <xdr:row>16</xdr:row>
      <xdr:rowOff>57079</xdr:rowOff>
    </xdr:to>
    <xdr:graphicFrame macro="">
      <xdr:nvGraphicFramePr>
        <xdr:cNvPr id="3" name="Chart 2">
          <a:extLst>
            <a:ext uri="{FF2B5EF4-FFF2-40B4-BE49-F238E27FC236}">
              <a16:creationId xmlns:a16="http://schemas.microsoft.com/office/drawing/2014/main" id="{875CBF03-7D9B-FF01-D1ED-32449C3B227F}"/>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540906</xdr:colOff>
      <xdr:row>1</xdr:row>
      <xdr:rowOff>239671</xdr:rowOff>
    </xdr:from>
    <xdr:to>
      <xdr:col>11</xdr:col>
      <xdr:colOff>244438</xdr:colOff>
      <xdr:row>16</xdr:row>
      <xdr:rowOff>90921</xdr:rowOff>
    </xdr:to>
    <xdr:graphicFrame macro="">
      <xdr:nvGraphicFramePr>
        <xdr:cNvPr id="10" name="Chart 9">
          <a:extLst>
            <a:ext uri="{FF2B5EF4-FFF2-40B4-BE49-F238E27FC236}">
              <a16:creationId xmlns:a16="http://schemas.microsoft.com/office/drawing/2014/main" id="{FBCA8872-E760-4A46-5EA6-497DF879C35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resite.com/blog/breaking-down-data-center-tiers-classification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73CC-3924-42F1-A408-D468E142B628}">
  <sheetPr>
    <pageSetUpPr fitToPage="1"/>
  </sheetPr>
  <dimension ref="A1:E20"/>
  <sheetViews>
    <sheetView zoomScale="78" zoomScaleNormal="78" workbookViewId="0">
      <selection activeCell="B1" sqref="B1:C1"/>
    </sheetView>
  </sheetViews>
  <sheetFormatPr defaultRowHeight="15" x14ac:dyDescent="0.25"/>
  <cols>
    <col min="2" max="2" width="21.28515625" customWidth="1"/>
    <col min="3" max="3" width="83.85546875" customWidth="1"/>
    <col min="4" max="4" width="10.140625" customWidth="1"/>
    <col min="5" max="5" width="36.5703125" customWidth="1"/>
  </cols>
  <sheetData>
    <row r="1" spans="1:5" ht="31.5" x14ac:dyDescent="0.5">
      <c r="A1" s="5"/>
      <c r="B1" s="190" t="s">
        <v>0</v>
      </c>
      <c r="C1" s="190"/>
      <c r="D1" s="5"/>
      <c r="E1" s="6"/>
    </row>
    <row r="2" spans="1:5" ht="31.5" x14ac:dyDescent="0.5">
      <c r="A2" s="5"/>
      <c r="B2" s="190" t="s">
        <v>1</v>
      </c>
      <c r="C2" s="190"/>
      <c r="D2" s="5"/>
    </row>
    <row r="3" spans="1:5" s="41" customFormat="1" ht="180.75" customHeight="1" x14ac:dyDescent="0.25">
      <c r="A3" s="148"/>
      <c r="B3" s="151" t="s">
        <v>2</v>
      </c>
      <c r="C3" s="152" t="s">
        <v>3</v>
      </c>
      <c r="D3" s="148"/>
    </row>
    <row r="4" spans="1:5" s="41" customFormat="1" ht="48.6" customHeight="1" x14ac:dyDescent="0.25">
      <c r="A4" s="148"/>
      <c r="B4" s="149" t="s">
        <v>4</v>
      </c>
      <c r="C4" s="150" t="s">
        <v>5</v>
      </c>
      <c r="D4" s="148"/>
    </row>
    <row r="5" spans="1:5" s="41" customFormat="1" ht="233.45" customHeight="1" x14ac:dyDescent="0.25">
      <c r="A5" s="148"/>
      <c r="B5" s="149" t="s">
        <v>6</v>
      </c>
      <c r="C5" s="150" t="s">
        <v>386</v>
      </c>
      <c r="D5" s="148"/>
    </row>
    <row r="6" spans="1:5" x14ac:dyDescent="0.25">
      <c r="A6" s="3"/>
      <c r="B6" s="3"/>
      <c r="C6" s="3"/>
      <c r="D6" s="3"/>
    </row>
    <row r="7" spans="1:5" x14ac:dyDescent="0.25">
      <c r="A7" s="3"/>
      <c r="B7" s="3"/>
      <c r="C7" s="3"/>
      <c r="D7" s="3"/>
    </row>
    <row r="8" spans="1:5" x14ac:dyDescent="0.25">
      <c r="A8" s="3"/>
      <c r="B8" s="3"/>
      <c r="C8" s="3"/>
      <c r="D8" s="3"/>
    </row>
    <row r="11" spans="1:5" ht="21" x14ac:dyDescent="0.35">
      <c r="C11" s="73" t="s">
        <v>7</v>
      </c>
    </row>
    <row r="12" spans="1:5" ht="19.5" thickBot="1" x14ac:dyDescent="0.35">
      <c r="C12" s="143" t="s">
        <v>8</v>
      </c>
      <c r="D12" s="76"/>
      <c r="E12" s="143" t="s">
        <v>9</v>
      </c>
    </row>
    <row r="13" spans="1:5" ht="19.5" thickTop="1" x14ac:dyDescent="0.3">
      <c r="C13" s="115"/>
      <c r="D13" s="76"/>
      <c r="E13" s="142" t="s">
        <v>10</v>
      </c>
    </row>
    <row r="14" spans="1:5" ht="18.75" x14ac:dyDescent="0.3">
      <c r="C14" s="75"/>
      <c r="D14" s="76"/>
      <c r="E14" s="74" t="s">
        <v>11</v>
      </c>
    </row>
    <row r="15" spans="1:5" ht="18.75" x14ac:dyDescent="0.3">
      <c r="C15" s="75"/>
      <c r="D15" s="76"/>
      <c r="E15" s="74" t="s">
        <v>12</v>
      </c>
    </row>
    <row r="16" spans="1:5" ht="18.75" x14ac:dyDescent="0.3">
      <c r="C16" s="75"/>
      <c r="D16" s="76"/>
      <c r="E16" s="74" t="s">
        <v>13</v>
      </c>
    </row>
    <row r="17" spans="3:5" ht="18.75" x14ac:dyDescent="0.3">
      <c r="C17" s="75"/>
      <c r="D17" s="76"/>
      <c r="E17" s="74" t="s">
        <v>14</v>
      </c>
    </row>
    <row r="18" spans="3:5" ht="18.75" x14ac:dyDescent="0.3">
      <c r="C18" s="75"/>
      <c r="D18" s="76"/>
      <c r="E18" s="74" t="s">
        <v>15</v>
      </c>
    </row>
    <row r="19" spans="3:5" ht="18.75" x14ac:dyDescent="0.3">
      <c r="C19" s="75"/>
      <c r="D19" s="76"/>
      <c r="E19" s="74" t="s">
        <v>16</v>
      </c>
    </row>
    <row r="20" spans="3:5" ht="18.75" x14ac:dyDescent="0.3">
      <c r="C20" s="75"/>
      <c r="D20" s="76"/>
      <c r="E20" s="74"/>
    </row>
  </sheetData>
  <mergeCells count="2">
    <mergeCell ref="B1:C1"/>
    <mergeCell ref="B2:C2"/>
  </mergeCells>
  <pageMargins left="0.7" right="0.7" top="0.75" bottom="0.75" header="0.3" footer="0.3"/>
  <pageSetup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C709-269F-4412-9B19-CC994E49EB40}">
  <sheetPr codeName="Sheet1">
    <pageSetUpPr fitToPage="1"/>
  </sheetPr>
  <dimension ref="A1:J113"/>
  <sheetViews>
    <sheetView zoomScaleNormal="100" workbookViewId="0"/>
  </sheetViews>
  <sheetFormatPr defaultRowHeight="15" x14ac:dyDescent="0.25"/>
  <cols>
    <col min="1" max="1" width="19.5703125" customWidth="1"/>
    <col min="2" max="2" width="10.140625" customWidth="1"/>
    <col min="3" max="3" width="53.42578125" customWidth="1"/>
    <col min="4" max="4" width="12.7109375" customWidth="1"/>
    <col min="5" max="5" width="21.85546875" customWidth="1"/>
    <col min="6" max="6" width="22.140625" customWidth="1"/>
    <col min="7" max="7" width="31.85546875" customWidth="1"/>
    <col min="8" max="8" width="19.85546875" customWidth="1"/>
    <col min="9" max="9" width="21.28515625" customWidth="1"/>
    <col min="10" max="10" width="24.7109375" customWidth="1"/>
  </cols>
  <sheetData>
    <row r="1" spans="1:10" ht="44.25" customHeight="1" x14ac:dyDescent="0.5">
      <c r="A1" s="72" t="s">
        <v>17</v>
      </c>
      <c r="B1" s="1"/>
      <c r="D1" s="66"/>
    </row>
    <row r="2" spans="1:10" s="41" customFormat="1" ht="24.6" customHeight="1" x14ac:dyDescent="0.25">
      <c r="A2" s="194" t="s">
        <v>18</v>
      </c>
      <c r="B2" s="193"/>
      <c r="C2" s="173" t="s">
        <v>19</v>
      </c>
      <c r="D2" s="194" t="s">
        <v>20</v>
      </c>
      <c r="E2" s="192"/>
      <c r="F2" s="193"/>
      <c r="G2" s="174"/>
    </row>
    <row r="3" spans="1:10" s="41" customFormat="1" ht="47.25" customHeight="1" x14ac:dyDescent="0.25">
      <c r="A3" s="195" t="s">
        <v>21</v>
      </c>
      <c r="B3" s="196"/>
      <c r="C3" s="175"/>
      <c r="D3" s="191" t="s">
        <v>22</v>
      </c>
      <c r="E3" s="192"/>
      <c r="F3" s="193"/>
      <c r="G3" s="176"/>
    </row>
    <row r="4" spans="1:10" s="41" customFormat="1" ht="23.25" customHeight="1" thickBot="1" x14ac:dyDescent="0.3">
      <c r="A4" s="197" t="s">
        <v>23</v>
      </c>
      <c r="B4" s="198"/>
      <c r="C4" s="199"/>
      <c r="D4" s="197" t="s">
        <v>24</v>
      </c>
      <c r="E4" s="198"/>
      <c r="F4" s="199"/>
      <c r="G4" s="215"/>
      <c r="H4" s="216"/>
      <c r="I4" s="217"/>
    </row>
    <row r="5" spans="1:10" s="41" customFormat="1" ht="45.6" customHeight="1" thickBot="1" x14ac:dyDescent="0.3">
      <c r="A5" s="162" t="s">
        <v>25</v>
      </c>
      <c r="B5" s="163" t="s">
        <v>26</v>
      </c>
      <c r="C5" s="164" t="s">
        <v>27</v>
      </c>
      <c r="D5" s="165" t="s">
        <v>28</v>
      </c>
      <c r="E5" s="218" t="s">
        <v>382</v>
      </c>
      <c r="F5" s="219"/>
      <c r="G5" s="219"/>
      <c r="H5" s="219"/>
      <c r="I5" s="220"/>
    </row>
    <row r="6" spans="1:10" ht="30" customHeight="1" x14ac:dyDescent="0.25">
      <c r="A6" s="16"/>
      <c r="B6" s="16"/>
      <c r="C6" s="161" t="s">
        <v>30</v>
      </c>
      <c r="D6" s="17" t="s">
        <v>385</v>
      </c>
      <c r="E6" s="184" t="s">
        <v>31</v>
      </c>
      <c r="F6" s="184" t="s">
        <v>32</v>
      </c>
      <c r="G6" s="184" t="s">
        <v>33</v>
      </c>
      <c r="H6" s="184" t="s">
        <v>34</v>
      </c>
      <c r="I6" s="184" t="s">
        <v>35</v>
      </c>
    </row>
    <row r="7" spans="1:10" ht="63.95" customHeight="1" x14ac:dyDescent="0.25">
      <c r="A7" s="214" t="s">
        <v>36</v>
      </c>
      <c r="B7" s="61">
        <v>1.1000000000000001</v>
      </c>
      <c r="C7" s="49" t="s">
        <v>37</v>
      </c>
      <c r="D7" s="155"/>
      <c r="E7" s="14" t="s">
        <v>38</v>
      </c>
      <c r="F7" s="13" t="s">
        <v>39</v>
      </c>
      <c r="G7" s="13" t="s">
        <v>40</v>
      </c>
      <c r="H7" s="13" t="s">
        <v>41</v>
      </c>
      <c r="I7" s="144" t="s">
        <v>42</v>
      </c>
    </row>
    <row r="8" spans="1:10" ht="74.099999999999994" customHeight="1" x14ac:dyDescent="0.25">
      <c r="A8" s="214"/>
      <c r="B8" s="61">
        <v>1.2</v>
      </c>
      <c r="C8" s="81" t="s">
        <v>43</v>
      </c>
      <c r="D8" s="155"/>
      <c r="E8" s="82" t="s">
        <v>44</v>
      </c>
      <c r="F8" s="82" t="s">
        <v>45</v>
      </c>
      <c r="G8" s="82" t="s">
        <v>46</v>
      </c>
      <c r="H8" s="82" t="s">
        <v>47</v>
      </c>
      <c r="I8" s="82" t="s">
        <v>48</v>
      </c>
      <c r="J8" s="166"/>
    </row>
    <row r="9" spans="1:10" ht="74.099999999999994" customHeight="1" x14ac:dyDescent="0.25">
      <c r="A9" s="214"/>
      <c r="B9" s="61">
        <v>1.3</v>
      </c>
      <c r="C9" s="81" t="s">
        <v>49</v>
      </c>
      <c r="D9" s="155"/>
      <c r="E9" s="82" t="s">
        <v>50</v>
      </c>
      <c r="F9" s="82" t="s">
        <v>51</v>
      </c>
      <c r="G9" s="82" t="s">
        <v>52</v>
      </c>
      <c r="H9" s="82" t="s">
        <v>53</v>
      </c>
      <c r="I9" s="82" t="s">
        <v>54</v>
      </c>
      <c r="J9" s="167"/>
    </row>
    <row r="10" spans="1:10" ht="62.1" customHeight="1" x14ac:dyDescent="0.25">
      <c r="A10" s="62"/>
      <c r="B10" s="87" t="s">
        <v>55</v>
      </c>
      <c r="C10" s="81" t="s">
        <v>56</v>
      </c>
      <c r="D10" s="155"/>
      <c r="E10" s="83" t="s">
        <v>57</v>
      </c>
      <c r="F10" s="83" t="s">
        <v>58</v>
      </c>
      <c r="G10" s="83" t="s">
        <v>59</v>
      </c>
      <c r="H10" s="83" t="s">
        <v>60</v>
      </c>
      <c r="I10" s="83" t="s">
        <v>61</v>
      </c>
      <c r="J10" s="2"/>
    </row>
    <row r="11" spans="1:10" ht="62.1" customHeight="1" x14ac:dyDescent="0.25">
      <c r="A11" s="62"/>
      <c r="B11" s="61">
        <v>1.5</v>
      </c>
      <c r="C11" s="8" t="s">
        <v>62</v>
      </c>
      <c r="D11" s="155"/>
      <c r="E11" s="43" t="s">
        <v>63</v>
      </c>
      <c r="F11" s="43" t="s">
        <v>64</v>
      </c>
      <c r="G11" s="43" t="s">
        <v>65</v>
      </c>
      <c r="H11" s="43" t="s">
        <v>66</v>
      </c>
      <c r="I11" s="43" t="s">
        <v>67</v>
      </c>
      <c r="J11" s="2"/>
    </row>
    <row r="12" spans="1:10" ht="51.6" customHeight="1" x14ac:dyDescent="0.25">
      <c r="A12" s="62"/>
      <c r="B12" s="63" t="s">
        <v>68</v>
      </c>
      <c r="C12" s="8" t="s">
        <v>69</v>
      </c>
      <c r="D12" s="155"/>
      <c r="E12" s="9" t="s">
        <v>70</v>
      </c>
      <c r="F12" s="9" t="s">
        <v>71</v>
      </c>
      <c r="G12" s="9" t="s">
        <v>72</v>
      </c>
      <c r="H12" s="9" t="s">
        <v>73</v>
      </c>
      <c r="I12" s="9" t="s">
        <v>74</v>
      </c>
      <c r="J12" s="168"/>
    </row>
    <row r="13" spans="1:10" ht="90" x14ac:dyDescent="0.25">
      <c r="A13" s="62"/>
      <c r="B13" s="63" t="s">
        <v>75</v>
      </c>
      <c r="C13" s="8" t="s">
        <v>76</v>
      </c>
      <c r="D13" s="155"/>
      <c r="E13" s="43" t="s">
        <v>77</v>
      </c>
      <c r="F13" s="43" t="s">
        <v>78</v>
      </c>
      <c r="G13" s="43" t="s">
        <v>79</v>
      </c>
      <c r="H13" s="43" t="s">
        <v>80</v>
      </c>
      <c r="I13" s="43" t="s">
        <v>81</v>
      </c>
      <c r="J13" s="168"/>
    </row>
    <row r="14" spans="1:10" ht="78.75" customHeight="1" x14ac:dyDescent="0.25">
      <c r="A14" s="62"/>
      <c r="B14" s="60">
        <v>1.8</v>
      </c>
      <c r="C14" s="81" t="s">
        <v>82</v>
      </c>
      <c r="D14" s="155"/>
      <c r="E14" s="43" t="s">
        <v>83</v>
      </c>
      <c r="F14" s="43" t="s">
        <v>84</v>
      </c>
      <c r="G14" s="43" t="s">
        <v>85</v>
      </c>
      <c r="H14" s="43" t="s">
        <v>86</v>
      </c>
      <c r="I14" s="43" t="s">
        <v>87</v>
      </c>
      <c r="J14" s="169"/>
    </row>
    <row r="15" spans="1:10" ht="78.75" customHeight="1" x14ac:dyDescent="0.25">
      <c r="A15" s="182"/>
      <c r="B15" s="61">
        <v>1.9</v>
      </c>
      <c r="C15" s="50" t="s">
        <v>88</v>
      </c>
      <c r="D15" s="155"/>
      <c r="E15" s="13">
        <v>1</v>
      </c>
      <c r="F15" s="14">
        <v>2</v>
      </c>
      <c r="G15" s="14">
        <v>3</v>
      </c>
      <c r="H15" s="14">
        <v>4</v>
      </c>
      <c r="I15" s="14" t="s">
        <v>89</v>
      </c>
      <c r="J15" s="170"/>
    </row>
    <row r="16" spans="1:10" ht="51.6" customHeight="1" x14ac:dyDescent="0.25">
      <c r="A16" s="62"/>
      <c r="B16" s="79">
        <v>1.1000000000000001</v>
      </c>
      <c r="C16" s="8" t="s">
        <v>90</v>
      </c>
      <c r="D16" s="155"/>
      <c r="E16" s="43" t="s">
        <v>91</v>
      </c>
      <c r="F16" s="43" t="s">
        <v>92</v>
      </c>
      <c r="G16" s="43" t="s">
        <v>93</v>
      </c>
      <c r="H16" s="43" t="s">
        <v>94</v>
      </c>
      <c r="I16" s="43" t="s">
        <v>95</v>
      </c>
      <c r="J16" s="168"/>
    </row>
    <row r="17" spans="1:9" ht="94.5" x14ac:dyDescent="0.25">
      <c r="A17" s="62"/>
      <c r="B17" s="79">
        <v>1.1100000000000001</v>
      </c>
      <c r="C17" s="12" t="s">
        <v>388</v>
      </c>
      <c r="D17" s="155"/>
      <c r="E17" s="10" t="s">
        <v>97</v>
      </c>
      <c r="F17" s="10" t="s">
        <v>98</v>
      </c>
      <c r="G17" s="10" t="s">
        <v>99</v>
      </c>
      <c r="H17" s="10" t="s">
        <v>100</v>
      </c>
      <c r="I17" s="10" t="s">
        <v>101</v>
      </c>
    </row>
    <row r="18" spans="1:9" ht="55.5" customHeight="1" x14ac:dyDescent="0.25">
      <c r="A18" s="62"/>
      <c r="B18" s="79">
        <v>1.1200000000000001</v>
      </c>
      <c r="C18" s="84" t="s">
        <v>102</v>
      </c>
      <c r="D18" s="155"/>
      <c r="E18" s="69" t="s">
        <v>103</v>
      </c>
      <c r="F18" s="69" t="s">
        <v>104</v>
      </c>
      <c r="G18" s="69" t="s">
        <v>105</v>
      </c>
      <c r="H18" s="69" t="s">
        <v>106</v>
      </c>
      <c r="I18" s="69" t="s">
        <v>107</v>
      </c>
    </row>
    <row r="19" spans="1:9" ht="57.95" customHeight="1" x14ac:dyDescent="0.25">
      <c r="A19" s="62"/>
      <c r="B19" s="79">
        <v>1.1299999999999999</v>
      </c>
      <c r="C19" s="84" t="s">
        <v>108</v>
      </c>
      <c r="D19" s="155"/>
      <c r="E19" s="43" t="s">
        <v>109</v>
      </c>
      <c r="F19" s="43" t="s">
        <v>110</v>
      </c>
      <c r="G19" s="43" t="s">
        <v>111</v>
      </c>
      <c r="H19" s="43" t="s">
        <v>112</v>
      </c>
      <c r="I19" s="43" t="s">
        <v>113</v>
      </c>
    </row>
    <row r="20" spans="1:9" ht="57.95" customHeight="1" x14ac:dyDescent="0.25">
      <c r="A20" s="62"/>
      <c r="B20" s="79">
        <v>1.1399999999999999</v>
      </c>
      <c r="C20" s="49" t="s">
        <v>114</v>
      </c>
      <c r="D20" s="155"/>
      <c r="E20" s="68">
        <v>1</v>
      </c>
      <c r="F20" s="14">
        <v>2</v>
      </c>
      <c r="G20" s="14">
        <v>3</v>
      </c>
      <c r="H20" s="14">
        <v>4</v>
      </c>
      <c r="I20" s="13" t="s">
        <v>115</v>
      </c>
    </row>
    <row r="21" spans="1:9" ht="77.099999999999994" customHeight="1" x14ac:dyDescent="0.25">
      <c r="A21" s="62"/>
      <c r="B21" s="86" t="s">
        <v>116</v>
      </c>
      <c r="C21" s="8" t="s">
        <v>117</v>
      </c>
      <c r="D21" s="155"/>
      <c r="E21" s="43" t="s">
        <v>118</v>
      </c>
      <c r="F21" s="43" t="s">
        <v>119</v>
      </c>
      <c r="G21" s="43" t="s">
        <v>120</v>
      </c>
      <c r="H21" s="43" t="s">
        <v>121</v>
      </c>
      <c r="I21" s="43" t="s">
        <v>122</v>
      </c>
    </row>
    <row r="22" spans="1:9" ht="75" x14ac:dyDescent="0.25">
      <c r="A22" s="62"/>
      <c r="B22" s="89" t="s">
        <v>123</v>
      </c>
      <c r="C22" s="8" t="s">
        <v>124</v>
      </c>
      <c r="D22" s="155"/>
      <c r="E22" s="43" t="s">
        <v>125</v>
      </c>
      <c r="F22" s="43" t="s">
        <v>126</v>
      </c>
      <c r="G22" s="43" t="s">
        <v>127</v>
      </c>
      <c r="H22" s="43" t="s">
        <v>128</v>
      </c>
      <c r="I22" s="43" t="s">
        <v>129</v>
      </c>
    </row>
    <row r="23" spans="1:9" ht="51.6" customHeight="1" x14ac:dyDescent="0.25">
      <c r="A23" s="85"/>
      <c r="B23" s="89" t="s">
        <v>130</v>
      </c>
      <c r="C23" s="88" t="s">
        <v>131</v>
      </c>
      <c r="D23" s="155"/>
      <c r="E23" s="43" t="s">
        <v>132</v>
      </c>
      <c r="F23" s="43" t="s">
        <v>133</v>
      </c>
      <c r="G23" s="43" t="s">
        <v>134</v>
      </c>
      <c r="H23" s="43" t="s">
        <v>135</v>
      </c>
      <c r="I23" s="43" t="s">
        <v>136</v>
      </c>
    </row>
    <row r="24" spans="1:9" ht="18.75" customHeight="1" x14ac:dyDescent="0.25">
      <c r="A24" s="55"/>
      <c r="B24" s="52"/>
      <c r="C24" s="53" t="s">
        <v>137</v>
      </c>
      <c r="D24" s="156">
        <f>IFERROR(AVERAGE(D7:D23), 0)</f>
        <v>0</v>
      </c>
      <c r="E24" s="212" t="s">
        <v>29</v>
      </c>
      <c r="F24" s="213"/>
      <c r="G24" s="213"/>
      <c r="H24" s="213"/>
      <c r="I24" s="213"/>
    </row>
    <row r="25" spans="1:9" ht="30.75" customHeight="1" x14ac:dyDescent="0.25">
      <c r="A25" s="15"/>
      <c r="B25" s="15"/>
      <c r="C25" s="38" t="s">
        <v>138</v>
      </c>
      <c r="D25" s="17" t="s">
        <v>385</v>
      </c>
      <c r="E25" s="185" t="s">
        <v>31</v>
      </c>
      <c r="F25" s="186" t="s">
        <v>32</v>
      </c>
      <c r="G25" s="186" t="s">
        <v>33</v>
      </c>
      <c r="H25" s="186" t="s">
        <v>34</v>
      </c>
      <c r="I25" s="186" t="s">
        <v>35</v>
      </c>
    </row>
    <row r="26" spans="1:9" ht="129.94999999999999" customHeight="1" x14ac:dyDescent="0.25">
      <c r="A26" s="214" t="s">
        <v>139</v>
      </c>
      <c r="B26" s="56">
        <v>2.1</v>
      </c>
      <c r="C26" s="18" t="s">
        <v>140</v>
      </c>
      <c r="D26" s="158"/>
      <c r="E26" s="43" t="s">
        <v>141</v>
      </c>
      <c r="F26" s="10" t="s">
        <v>142</v>
      </c>
      <c r="G26" s="10" t="s">
        <v>143</v>
      </c>
      <c r="H26" s="10" t="s">
        <v>144</v>
      </c>
      <c r="I26" s="10" t="s">
        <v>145</v>
      </c>
    </row>
    <row r="27" spans="1:9" ht="75" customHeight="1" x14ac:dyDescent="0.25">
      <c r="A27" s="214"/>
      <c r="B27" s="57">
        <v>2.2000000000000002</v>
      </c>
      <c r="C27" s="40" t="s">
        <v>146</v>
      </c>
      <c r="D27" s="158"/>
      <c r="E27" s="10" t="s">
        <v>147</v>
      </c>
      <c r="F27" s="10" t="s">
        <v>148</v>
      </c>
      <c r="G27" s="10" t="s">
        <v>149</v>
      </c>
      <c r="H27" s="10" t="s">
        <v>150</v>
      </c>
      <c r="I27" s="10" t="s">
        <v>151</v>
      </c>
    </row>
    <row r="28" spans="1:9" ht="180" x14ac:dyDescent="0.25">
      <c r="A28" s="55"/>
      <c r="B28" s="57">
        <v>2.2999999999999998</v>
      </c>
      <c r="C28" s="35" t="s">
        <v>152</v>
      </c>
      <c r="D28" s="158"/>
      <c r="E28" s="43" t="s">
        <v>153</v>
      </c>
      <c r="F28" s="43" t="s">
        <v>154</v>
      </c>
      <c r="G28" s="145" t="s">
        <v>155</v>
      </c>
      <c r="H28" s="43" t="s">
        <v>156</v>
      </c>
      <c r="I28" s="43" t="s">
        <v>157</v>
      </c>
    </row>
    <row r="29" spans="1:9" ht="69.95" customHeight="1" x14ac:dyDescent="0.25">
      <c r="A29" s="55"/>
      <c r="B29" s="57">
        <v>2.4</v>
      </c>
      <c r="C29" s="24" t="s">
        <v>158</v>
      </c>
      <c r="D29" s="158"/>
      <c r="E29" s="10" t="s">
        <v>159</v>
      </c>
      <c r="F29" s="10" t="s">
        <v>160</v>
      </c>
      <c r="G29" s="10" t="s">
        <v>161</v>
      </c>
      <c r="H29" s="10" t="s">
        <v>162</v>
      </c>
      <c r="I29" s="10" t="s">
        <v>163</v>
      </c>
    </row>
    <row r="30" spans="1:9" s="41" customFormat="1" ht="48" customHeight="1" x14ac:dyDescent="0.25">
      <c r="A30" s="58"/>
      <c r="B30" s="57">
        <v>2.5</v>
      </c>
      <c r="C30" s="24" t="s">
        <v>164</v>
      </c>
      <c r="D30" s="158"/>
      <c r="E30" s="19" t="s">
        <v>165</v>
      </c>
      <c r="F30" s="20" t="s">
        <v>166</v>
      </c>
      <c r="G30" s="21" t="s">
        <v>167</v>
      </c>
      <c r="H30" s="21" t="s">
        <v>168</v>
      </c>
      <c r="I30" s="21" t="s">
        <v>169</v>
      </c>
    </row>
    <row r="31" spans="1:9" s="42" customFormat="1" ht="51" customHeight="1" x14ac:dyDescent="0.25">
      <c r="A31" s="59"/>
      <c r="B31" s="57">
        <v>2.6</v>
      </c>
      <c r="C31" s="23" t="s">
        <v>170</v>
      </c>
      <c r="D31" s="158"/>
      <c r="E31" s="10" t="s">
        <v>171</v>
      </c>
      <c r="F31" s="10" t="s">
        <v>172</v>
      </c>
      <c r="G31" s="10" t="s">
        <v>173</v>
      </c>
      <c r="H31" s="10" t="s">
        <v>174</v>
      </c>
      <c r="I31" s="10" t="s">
        <v>175</v>
      </c>
    </row>
    <row r="32" spans="1:9" ht="51" customHeight="1" x14ac:dyDescent="0.25">
      <c r="A32" s="55"/>
      <c r="B32" s="57">
        <v>2.7</v>
      </c>
      <c r="C32" s="24" t="s">
        <v>176</v>
      </c>
      <c r="D32" s="158"/>
      <c r="E32" s="10" t="s">
        <v>171</v>
      </c>
      <c r="F32" s="10" t="s">
        <v>172</v>
      </c>
      <c r="G32" s="10" t="s">
        <v>173</v>
      </c>
      <c r="H32" s="10" t="s">
        <v>174</v>
      </c>
      <c r="I32" s="10" t="s">
        <v>175</v>
      </c>
    </row>
    <row r="33" spans="1:10" ht="65.099999999999994" customHeight="1" x14ac:dyDescent="0.25">
      <c r="A33" s="55"/>
      <c r="B33" s="57">
        <v>2.8</v>
      </c>
      <c r="C33" s="7" t="s">
        <v>177</v>
      </c>
      <c r="D33" s="158"/>
      <c r="E33" s="10" t="s">
        <v>171</v>
      </c>
      <c r="F33" s="10" t="s">
        <v>172</v>
      </c>
      <c r="G33" s="10" t="s">
        <v>173</v>
      </c>
      <c r="H33" s="10" t="s">
        <v>174</v>
      </c>
      <c r="I33" s="10" t="s">
        <v>175</v>
      </c>
    </row>
    <row r="34" spans="1:10" ht="98.25" customHeight="1" x14ac:dyDescent="0.25">
      <c r="A34" s="55"/>
      <c r="B34" s="57">
        <v>2.9</v>
      </c>
      <c r="C34" s="23" t="s">
        <v>178</v>
      </c>
      <c r="D34" s="158"/>
      <c r="E34" s="10" t="s">
        <v>179</v>
      </c>
      <c r="F34" s="10" t="s">
        <v>180</v>
      </c>
      <c r="G34" s="10" t="s">
        <v>181</v>
      </c>
      <c r="H34" s="146" t="s">
        <v>182</v>
      </c>
      <c r="I34" s="10" t="s">
        <v>183</v>
      </c>
    </row>
    <row r="35" spans="1:10" ht="60" customHeight="1" x14ac:dyDescent="0.25">
      <c r="A35" s="55"/>
      <c r="B35" s="54" t="s">
        <v>184</v>
      </c>
      <c r="C35" s="23" t="s">
        <v>185</v>
      </c>
      <c r="D35" s="158"/>
      <c r="E35" s="10" t="s">
        <v>186</v>
      </c>
      <c r="F35" s="10" t="s">
        <v>187</v>
      </c>
      <c r="G35" s="10" t="s">
        <v>188</v>
      </c>
      <c r="H35" s="10" t="s">
        <v>189</v>
      </c>
      <c r="I35" s="10" t="s">
        <v>190</v>
      </c>
    </row>
    <row r="36" spans="1:10" ht="44.1" customHeight="1" x14ac:dyDescent="0.25">
      <c r="A36" s="55"/>
      <c r="B36" s="54" t="s">
        <v>191</v>
      </c>
      <c r="C36" s="24" t="s">
        <v>192</v>
      </c>
      <c r="D36" s="158"/>
      <c r="E36" s="10" t="s">
        <v>193</v>
      </c>
      <c r="F36" s="10" t="s">
        <v>194</v>
      </c>
      <c r="G36" s="11" t="s">
        <v>195</v>
      </c>
      <c r="H36" s="11" t="s">
        <v>196</v>
      </c>
      <c r="I36" s="11" t="s">
        <v>197</v>
      </c>
    </row>
    <row r="37" spans="1:10" ht="18" customHeight="1" x14ac:dyDescent="0.25">
      <c r="A37" s="55"/>
      <c r="B37" s="52"/>
      <c r="C37" s="53" t="s">
        <v>137</v>
      </c>
      <c r="D37" s="157">
        <f>IFERROR(AVERAGE(D26:D36), 0)</f>
        <v>0</v>
      </c>
      <c r="E37" s="212" t="s">
        <v>29</v>
      </c>
      <c r="F37" s="213"/>
      <c r="G37" s="213"/>
      <c r="H37" s="213"/>
      <c r="I37" s="213"/>
    </row>
    <row r="38" spans="1:10" ht="27.75" customHeight="1" x14ac:dyDescent="0.25">
      <c r="A38" s="15"/>
      <c r="B38" s="36"/>
      <c r="C38" s="25" t="s">
        <v>198</v>
      </c>
      <c r="D38" s="17" t="s">
        <v>385</v>
      </c>
      <c r="E38" s="37" t="s">
        <v>199</v>
      </c>
      <c r="F38" s="205"/>
      <c r="G38" s="206"/>
      <c r="H38" s="207"/>
      <c r="I38" s="37" t="s">
        <v>200</v>
      </c>
    </row>
    <row r="39" spans="1:10" ht="36" customHeight="1" x14ac:dyDescent="0.25">
      <c r="A39" s="204" t="s">
        <v>201</v>
      </c>
      <c r="B39" s="202" t="s">
        <v>202</v>
      </c>
      <c r="C39" s="208" t="s">
        <v>203</v>
      </c>
      <c r="D39" s="210"/>
      <c r="E39" s="47" t="s">
        <v>204</v>
      </c>
      <c r="F39" s="45"/>
      <c r="G39" s="45"/>
      <c r="H39" s="46"/>
      <c r="I39" s="48" t="s">
        <v>205</v>
      </c>
      <c r="J39" s="171"/>
    </row>
    <row r="40" spans="1:10" ht="26.25" customHeight="1" x14ac:dyDescent="0.25">
      <c r="A40" s="204"/>
      <c r="B40" s="203"/>
      <c r="C40" s="209"/>
      <c r="D40" s="211"/>
      <c r="E40" s="186" t="s">
        <v>31</v>
      </c>
      <c r="F40" s="186" t="s">
        <v>32</v>
      </c>
      <c r="G40" s="186" t="s">
        <v>33</v>
      </c>
      <c r="H40" s="186" t="s">
        <v>34</v>
      </c>
      <c r="I40" s="186" t="s">
        <v>35</v>
      </c>
    </row>
    <row r="41" spans="1:10" ht="46.5" customHeight="1" x14ac:dyDescent="0.25">
      <c r="A41" s="204"/>
      <c r="B41" s="147" t="s">
        <v>206</v>
      </c>
      <c r="C41" s="35" t="s">
        <v>207</v>
      </c>
      <c r="D41" s="159"/>
      <c r="E41" s="31">
        <v>0</v>
      </c>
      <c r="F41" s="31">
        <v>1</v>
      </c>
      <c r="G41" s="39">
        <v>2</v>
      </c>
      <c r="H41" s="31">
        <v>3</v>
      </c>
      <c r="I41" s="28" t="s">
        <v>208</v>
      </c>
    </row>
    <row r="42" spans="1:10" ht="48.95" customHeight="1" x14ac:dyDescent="0.25">
      <c r="A42" s="204"/>
      <c r="B42" s="147" t="s">
        <v>209</v>
      </c>
      <c r="C42" s="35" t="s">
        <v>210</v>
      </c>
      <c r="D42" s="181"/>
      <c r="E42" s="28" t="s">
        <v>211</v>
      </c>
      <c r="F42" s="28" t="s">
        <v>212</v>
      </c>
      <c r="G42" s="30" t="s">
        <v>213</v>
      </c>
      <c r="H42" s="31" t="s">
        <v>214</v>
      </c>
      <c r="I42" s="31" t="s">
        <v>215</v>
      </c>
    </row>
    <row r="43" spans="1:10" ht="61.5" customHeight="1" x14ac:dyDescent="0.25">
      <c r="A43" s="204"/>
      <c r="B43" s="147" t="s">
        <v>216</v>
      </c>
      <c r="C43" s="35" t="s">
        <v>217</v>
      </c>
      <c r="D43" s="159"/>
      <c r="E43" s="28" t="s">
        <v>218</v>
      </c>
      <c r="F43" s="28" t="s">
        <v>219</v>
      </c>
      <c r="G43" s="28" t="s">
        <v>220</v>
      </c>
      <c r="H43" s="31" t="s">
        <v>221</v>
      </c>
      <c r="I43" s="31" t="s">
        <v>222</v>
      </c>
    </row>
    <row r="44" spans="1:10" ht="75" x14ac:dyDescent="0.25">
      <c r="A44" s="204"/>
      <c r="B44" s="80" t="s">
        <v>223</v>
      </c>
      <c r="C44" s="18" t="s">
        <v>224</v>
      </c>
      <c r="D44" s="181"/>
      <c r="E44" s="28" t="s">
        <v>225</v>
      </c>
      <c r="F44" s="28" t="s">
        <v>226</v>
      </c>
      <c r="G44" s="28" t="s">
        <v>227</v>
      </c>
      <c r="H44" s="31" t="s">
        <v>228</v>
      </c>
      <c r="I44" s="31" t="s">
        <v>229</v>
      </c>
    </row>
    <row r="45" spans="1:10" ht="65.099999999999994" customHeight="1" x14ac:dyDescent="0.25">
      <c r="A45" s="204"/>
      <c r="B45" s="80" t="s">
        <v>230</v>
      </c>
      <c r="C45" s="26" t="s">
        <v>231</v>
      </c>
      <c r="D45" s="159"/>
      <c r="E45" s="20" t="s">
        <v>232</v>
      </c>
      <c r="F45" s="20" t="s">
        <v>233</v>
      </c>
      <c r="G45" s="27" t="s">
        <v>234</v>
      </c>
      <c r="H45" s="65" t="s">
        <v>235</v>
      </c>
      <c r="I45" s="69" t="s">
        <v>236</v>
      </c>
      <c r="J45" s="171"/>
    </row>
    <row r="46" spans="1:10" ht="54.6" customHeight="1" x14ac:dyDescent="0.25">
      <c r="A46" s="204"/>
      <c r="B46" s="54" t="s">
        <v>237</v>
      </c>
      <c r="C46" s="90" t="s">
        <v>238</v>
      </c>
      <c r="D46" s="181"/>
      <c r="E46" s="10" t="s">
        <v>171</v>
      </c>
      <c r="F46" s="10" t="s">
        <v>172</v>
      </c>
      <c r="G46" s="10" t="s">
        <v>173</v>
      </c>
      <c r="H46" s="10" t="s">
        <v>174</v>
      </c>
      <c r="I46" s="10" t="s">
        <v>175</v>
      </c>
    </row>
    <row r="47" spans="1:10" ht="59.1" customHeight="1" x14ac:dyDescent="0.25">
      <c r="A47" s="204"/>
      <c r="B47" s="54" t="s">
        <v>239</v>
      </c>
      <c r="C47" s="22" t="s">
        <v>240</v>
      </c>
      <c r="D47" s="159"/>
      <c r="E47" s="20" t="s">
        <v>241</v>
      </c>
      <c r="F47" s="10">
        <v>1</v>
      </c>
      <c r="G47" s="11">
        <v>2</v>
      </c>
      <c r="H47" s="11">
        <v>3</v>
      </c>
      <c r="I47" s="21" t="s">
        <v>242</v>
      </c>
    </row>
    <row r="48" spans="1:10" ht="56.45" customHeight="1" x14ac:dyDescent="0.25">
      <c r="A48" s="204"/>
      <c r="B48" s="54" t="s">
        <v>243</v>
      </c>
      <c r="C48" s="35" t="s">
        <v>244</v>
      </c>
      <c r="D48" s="181"/>
      <c r="E48" s="10">
        <v>0</v>
      </c>
      <c r="F48" s="32">
        <v>1</v>
      </c>
      <c r="G48" s="32">
        <v>2</v>
      </c>
      <c r="H48" s="33">
        <v>3</v>
      </c>
      <c r="I48" s="21" t="s">
        <v>242</v>
      </c>
    </row>
    <row r="49" spans="1:10" ht="52.5" customHeight="1" x14ac:dyDescent="0.25">
      <c r="A49" s="204"/>
      <c r="B49" s="54" t="s">
        <v>245</v>
      </c>
      <c r="C49" s="35" t="s">
        <v>246</v>
      </c>
      <c r="D49" s="180"/>
      <c r="E49" s="10">
        <v>0</v>
      </c>
      <c r="F49" s="32">
        <v>1</v>
      </c>
      <c r="G49" s="32">
        <v>2</v>
      </c>
      <c r="H49" s="33">
        <v>3</v>
      </c>
      <c r="I49" s="21" t="s">
        <v>242</v>
      </c>
    </row>
    <row r="50" spans="1:10" ht="54.6" customHeight="1" x14ac:dyDescent="0.25">
      <c r="A50" s="204"/>
      <c r="B50" s="54" t="s">
        <v>247</v>
      </c>
      <c r="C50" s="22" t="s">
        <v>248</v>
      </c>
      <c r="D50" s="159"/>
      <c r="E50" s="9" t="s">
        <v>71</v>
      </c>
      <c r="F50" s="9" t="s">
        <v>249</v>
      </c>
      <c r="G50" s="9" t="s">
        <v>250</v>
      </c>
      <c r="H50" s="9" t="s">
        <v>251</v>
      </c>
      <c r="I50" s="9" t="s">
        <v>252</v>
      </c>
    </row>
    <row r="51" spans="1:10" ht="51.6" customHeight="1" x14ac:dyDescent="0.25">
      <c r="A51" s="204"/>
      <c r="B51" s="54" t="s">
        <v>253</v>
      </c>
      <c r="C51" s="22" t="s">
        <v>254</v>
      </c>
      <c r="D51" s="159"/>
      <c r="E51" s="10" t="s">
        <v>255</v>
      </c>
      <c r="F51" s="34" t="s">
        <v>256</v>
      </c>
      <c r="G51" s="34" t="s">
        <v>257</v>
      </c>
      <c r="H51" s="34" t="s">
        <v>258</v>
      </c>
      <c r="I51" s="10" t="s">
        <v>259</v>
      </c>
    </row>
    <row r="52" spans="1:10" ht="69.599999999999994" customHeight="1" x14ac:dyDescent="0.25">
      <c r="A52" s="204"/>
      <c r="B52" s="54" t="s">
        <v>260</v>
      </c>
      <c r="C52" s="92" t="s">
        <v>261</v>
      </c>
      <c r="D52" s="181"/>
      <c r="E52" s="67" t="s">
        <v>262</v>
      </c>
      <c r="F52" s="67" t="s">
        <v>263</v>
      </c>
      <c r="G52" s="67" t="s">
        <v>264</v>
      </c>
      <c r="H52" s="67" t="s">
        <v>265</v>
      </c>
      <c r="I52" s="67" t="s">
        <v>266</v>
      </c>
    </row>
    <row r="53" spans="1:10" ht="50.1" customHeight="1" x14ac:dyDescent="0.25">
      <c r="A53" s="55"/>
      <c r="B53" s="54" t="s">
        <v>267</v>
      </c>
      <c r="C53" s="35" t="s">
        <v>268</v>
      </c>
      <c r="D53" s="180"/>
      <c r="E53" s="43" t="s">
        <v>269</v>
      </c>
      <c r="F53" s="43" t="s">
        <v>270</v>
      </c>
      <c r="G53" s="44" t="s">
        <v>271</v>
      </c>
      <c r="H53" s="44" t="s">
        <v>272</v>
      </c>
      <c r="I53" s="44" t="s">
        <v>273</v>
      </c>
      <c r="J53" s="171"/>
    </row>
    <row r="54" spans="1:10" ht="75" x14ac:dyDescent="0.25">
      <c r="A54" s="55"/>
      <c r="B54" s="54" t="s">
        <v>274</v>
      </c>
      <c r="C54" s="35" t="s">
        <v>275</v>
      </c>
      <c r="D54" s="159"/>
      <c r="E54" s="10" t="s">
        <v>276</v>
      </c>
      <c r="F54" s="10" t="s">
        <v>277</v>
      </c>
      <c r="G54" s="10" t="s">
        <v>278</v>
      </c>
      <c r="H54" s="10" t="s">
        <v>279</v>
      </c>
      <c r="I54" s="10" t="s">
        <v>280</v>
      </c>
      <c r="J54" s="172" t="s">
        <v>281</v>
      </c>
    </row>
    <row r="55" spans="1:10" ht="45" x14ac:dyDescent="0.25">
      <c r="A55" s="55"/>
      <c r="B55" s="54" t="s">
        <v>282</v>
      </c>
      <c r="C55" s="35" t="s">
        <v>283</v>
      </c>
      <c r="D55" s="159"/>
      <c r="E55" s="10" t="s">
        <v>284</v>
      </c>
      <c r="F55" s="10" t="s">
        <v>285</v>
      </c>
      <c r="G55" s="10" t="s">
        <v>286</v>
      </c>
      <c r="H55" s="10" t="s">
        <v>287</v>
      </c>
      <c r="I55" s="10" t="s">
        <v>288</v>
      </c>
    </row>
    <row r="56" spans="1:10" ht="59.45" customHeight="1" x14ac:dyDescent="0.25">
      <c r="A56" s="55"/>
      <c r="B56" s="54" t="s">
        <v>289</v>
      </c>
      <c r="C56" s="22" t="s">
        <v>290</v>
      </c>
      <c r="D56" s="181"/>
      <c r="E56" s="10" t="s">
        <v>291</v>
      </c>
      <c r="F56" s="10" t="s">
        <v>292</v>
      </c>
      <c r="G56" s="10" t="s">
        <v>293</v>
      </c>
      <c r="H56" s="10" t="s">
        <v>294</v>
      </c>
      <c r="I56" s="10" t="s">
        <v>295</v>
      </c>
    </row>
    <row r="57" spans="1:10" ht="54.95" customHeight="1" x14ac:dyDescent="0.25">
      <c r="A57" s="55"/>
      <c r="B57" s="54" t="s">
        <v>296</v>
      </c>
      <c r="C57" s="91" t="s">
        <v>297</v>
      </c>
      <c r="D57" s="159"/>
      <c r="E57" s="10">
        <v>1</v>
      </c>
      <c r="F57" s="32">
        <v>2</v>
      </c>
      <c r="G57" s="32">
        <v>3</v>
      </c>
      <c r="H57" s="33">
        <v>4</v>
      </c>
      <c r="I57" s="21" t="s">
        <v>298</v>
      </c>
    </row>
    <row r="58" spans="1:10" ht="58.5" customHeight="1" x14ac:dyDescent="0.25">
      <c r="A58" s="55"/>
      <c r="B58" s="54" t="s">
        <v>299</v>
      </c>
      <c r="C58" s="91" t="s">
        <v>300</v>
      </c>
      <c r="D58" s="181"/>
      <c r="E58" s="10">
        <v>0</v>
      </c>
      <c r="F58" s="32">
        <v>1</v>
      </c>
      <c r="G58" s="32">
        <v>2</v>
      </c>
      <c r="H58" s="33">
        <v>3</v>
      </c>
      <c r="I58" s="21" t="s">
        <v>242</v>
      </c>
    </row>
    <row r="59" spans="1:10" ht="60.6" customHeight="1" x14ac:dyDescent="0.25">
      <c r="A59" s="55"/>
      <c r="B59" s="54" t="s">
        <v>301</v>
      </c>
      <c r="C59" s="91" t="s">
        <v>302</v>
      </c>
      <c r="D59" s="159"/>
      <c r="E59" s="31">
        <v>1</v>
      </c>
      <c r="F59" s="31">
        <v>2</v>
      </c>
      <c r="G59" s="39">
        <v>3</v>
      </c>
      <c r="H59" s="39">
        <v>4</v>
      </c>
      <c r="I59" s="39" t="s">
        <v>298</v>
      </c>
    </row>
    <row r="60" spans="1:10" ht="69.95" customHeight="1" x14ac:dyDescent="0.25">
      <c r="A60" s="55"/>
      <c r="B60" s="54" t="s">
        <v>303</v>
      </c>
      <c r="C60" s="91" t="s">
        <v>304</v>
      </c>
      <c r="D60" s="181"/>
      <c r="E60" s="31" t="s">
        <v>305</v>
      </c>
      <c r="F60" s="28" t="s">
        <v>306</v>
      </c>
      <c r="G60" s="29" t="s">
        <v>307</v>
      </c>
      <c r="H60" s="28" t="s">
        <v>308</v>
      </c>
      <c r="I60" s="29" t="s">
        <v>309</v>
      </c>
    </row>
    <row r="61" spans="1:10" ht="19.5" customHeight="1" x14ac:dyDescent="0.25">
      <c r="A61" s="51"/>
      <c r="B61" s="52"/>
      <c r="C61" s="53" t="s">
        <v>137</v>
      </c>
      <c r="D61" s="157">
        <f>IFERROR(AVERAGE(D39:D60), 0)</f>
        <v>0</v>
      </c>
      <c r="E61" s="200" t="s">
        <v>29</v>
      </c>
      <c r="F61" s="201"/>
      <c r="G61" s="201"/>
      <c r="H61" s="201"/>
      <c r="I61" s="201"/>
    </row>
    <row r="62" spans="1:10" x14ac:dyDescent="0.25">
      <c r="C62" s="2"/>
    </row>
    <row r="63" spans="1:10" x14ac:dyDescent="0.25">
      <c r="C63" s="2"/>
    </row>
    <row r="64" spans="1:10"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sheetData>
  <mergeCells count="18">
    <mergeCell ref="E24:I24"/>
    <mergeCell ref="E37:I37"/>
    <mergeCell ref="A7:A9"/>
    <mergeCell ref="A26:A27"/>
    <mergeCell ref="G4:I4"/>
    <mergeCell ref="E5:I5"/>
    <mergeCell ref="D4:F4"/>
    <mergeCell ref="E61:I61"/>
    <mergeCell ref="B39:B40"/>
    <mergeCell ref="A39:A52"/>
    <mergeCell ref="F38:H38"/>
    <mergeCell ref="C39:C40"/>
    <mergeCell ref="D39:D40"/>
    <mergeCell ref="D3:F3"/>
    <mergeCell ref="A2:B2"/>
    <mergeCell ref="A3:B3"/>
    <mergeCell ref="A4:C4"/>
    <mergeCell ref="D2:F2"/>
  </mergeCells>
  <phoneticPr fontId="21" type="noConversion"/>
  <hyperlinks>
    <hyperlink ref="J54" r:id="rId1" display="https://www.coresite.com/blog/breaking-down-data-center-tiers-classifications" xr:uid="{95C03320-A810-4918-989E-14B371563380}"/>
  </hyperlinks>
  <pageMargins left="0.25" right="0.25" top="0.75" bottom="0.75" header="0.3" footer="0.3"/>
  <pageSetup scale="62" fitToHeight="0" orientation="landscape" r:id="rId2"/>
  <extLst>
    <ext xmlns:x14="http://schemas.microsoft.com/office/spreadsheetml/2009/9/main" uri="{CCE6A557-97BC-4b89-ADB6-D9C93CAAB3DF}">
      <x14:dataValidations xmlns:xm="http://schemas.microsoft.com/office/excel/2006/main" count="2">
        <x14:dataValidation type="list" allowBlank="1" showInputMessage="1" showErrorMessage="1" xr:uid="{60B1C275-0EE3-4F28-A82D-C782197E8ADD}">
          <x14:formula1>
            <xm:f>Values!$A$2:$A$6</xm:f>
          </x14:formula1>
          <xm:sqref>G2</xm:sqref>
        </x14:dataValidation>
        <x14:dataValidation type="list" allowBlank="1" showInputMessage="1" showErrorMessage="1" xr:uid="{E1028104-DDA8-4B6F-9162-7EE9A739CD73}">
          <x14:formula1>
            <xm:f>Values!$B$2:$B$3</xm:f>
          </x14:formula1>
          <xm:sqref>G3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F2FA-F109-4D67-A2B1-87B329FE694D}">
  <dimension ref="A1:K23"/>
  <sheetViews>
    <sheetView zoomScale="108" zoomScaleNormal="108" workbookViewId="0">
      <selection sqref="A1:B1"/>
    </sheetView>
  </sheetViews>
  <sheetFormatPr defaultRowHeight="15" x14ac:dyDescent="0.25"/>
  <cols>
    <col min="1" max="1" width="39.7109375" customWidth="1"/>
    <col min="2" max="2" width="11.140625" customWidth="1"/>
    <col min="3" max="3" width="13.5703125" customWidth="1"/>
    <col min="4" max="4" width="11.5703125" customWidth="1"/>
  </cols>
  <sheetData>
    <row r="1" spans="1:4" ht="21" customHeight="1" x14ac:dyDescent="0.25">
      <c r="A1" s="221" t="s">
        <v>310</v>
      </c>
      <c r="B1" s="221"/>
    </row>
    <row r="2" spans="1:4" ht="29.45" customHeight="1" x14ac:dyDescent="0.25">
      <c r="A2" s="4" t="s">
        <v>25</v>
      </c>
      <c r="B2" s="71" t="s">
        <v>311</v>
      </c>
    </row>
    <row r="3" spans="1:4" ht="18.75" x14ac:dyDescent="0.25">
      <c r="A3" s="64" t="s">
        <v>36</v>
      </c>
      <c r="B3" s="187">
        <f>Questions!D24</f>
        <v>0</v>
      </c>
    </row>
    <row r="4" spans="1:4" ht="18.75" x14ac:dyDescent="0.25">
      <c r="A4" s="64" t="s">
        <v>312</v>
      </c>
      <c r="B4" s="187">
        <f>Questions!D37</f>
        <v>0</v>
      </c>
    </row>
    <row r="5" spans="1:4" ht="18.75" x14ac:dyDescent="0.25">
      <c r="A5" s="64" t="s">
        <v>313</v>
      </c>
      <c r="B5" s="188">
        <f>Questions!D61</f>
        <v>0</v>
      </c>
    </row>
    <row r="6" spans="1:4" ht="9.75" customHeight="1" x14ac:dyDescent="0.25">
      <c r="B6" s="154"/>
    </row>
    <row r="7" spans="1:4" ht="18.75" x14ac:dyDescent="0.25">
      <c r="A7" s="70" t="s">
        <v>314</v>
      </c>
      <c r="B7" s="189">
        <f>IFERROR(AVERAGE(B3,B4,B5),0)</f>
        <v>0</v>
      </c>
    </row>
    <row r="9" spans="1:4" ht="15.75" x14ac:dyDescent="0.25">
      <c r="B9" s="224" t="s">
        <v>384</v>
      </c>
      <c r="C9" s="224"/>
    </row>
    <row r="10" spans="1:4" ht="15.75" x14ac:dyDescent="0.25">
      <c r="B10" s="223" t="s">
        <v>315</v>
      </c>
      <c r="C10" s="223"/>
    </row>
    <row r="11" spans="1:4" ht="15.75" x14ac:dyDescent="0.25">
      <c r="B11" s="124" t="s">
        <v>316</v>
      </c>
      <c r="C11" s="122" t="s">
        <v>317</v>
      </c>
      <c r="D11" s="177"/>
    </row>
    <row r="12" spans="1:4" x14ac:dyDescent="0.25">
      <c r="B12" s="125" t="s">
        <v>318</v>
      </c>
      <c r="C12" s="122" t="s">
        <v>319</v>
      </c>
      <c r="D12" s="178"/>
    </row>
    <row r="13" spans="1:4" x14ac:dyDescent="0.25">
      <c r="B13" s="125" t="s">
        <v>320</v>
      </c>
      <c r="C13" s="122" t="s">
        <v>321</v>
      </c>
      <c r="D13" s="179"/>
    </row>
    <row r="14" spans="1:4" x14ac:dyDescent="0.25">
      <c r="B14" s="126" t="s">
        <v>322</v>
      </c>
      <c r="C14" s="123" t="s">
        <v>323</v>
      </c>
      <c r="D14" s="178"/>
    </row>
    <row r="22" spans="1:11" ht="15" customHeight="1" x14ac:dyDescent="0.25">
      <c r="A22" s="222" t="s">
        <v>324</v>
      </c>
      <c r="B22" s="222"/>
      <c r="C22" s="222"/>
      <c r="D22" s="222"/>
      <c r="E22" s="222"/>
      <c r="F22" s="222"/>
      <c r="G22" s="222"/>
      <c r="H22" s="222"/>
      <c r="I22" s="222"/>
      <c r="J22" s="222"/>
      <c r="K22" s="222"/>
    </row>
    <row r="23" spans="1:11" ht="15" customHeight="1" x14ac:dyDescent="0.25">
      <c r="A23" s="222"/>
      <c r="B23" s="222"/>
      <c r="C23" s="222"/>
      <c r="D23" s="222"/>
      <c r="E23" s="222"/>
      <c r="F23" s="222"/>
      <c r="G23" s="222"/>
      <c r="H23" s="222"/>
      <c r="I23" s="222"/>
      <c r="J23" s="222"/>
      <c r="K23" s="222"/>
    </row>
  </sheetData>
  <mergeCells count="4">
    <mergeCell ref="A1:B1"/>
    <mergeCell ref="A22:K23"/>
    <mergeCell ref="B10:C10"/>
    <mergeCell ref="B9:C9"/>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5B774-C1C2-4EA1-BB86-D6ADB2D62878}">
  <sheetPr>
    <pageSetUpPr fitToPage="1"/>
  </sheetPr>
  <dimension ref="A2:C23"/>
  <sheetViews>
    <sheetView zoomScaleNormal="100" workbookViewId="0"/>
  </sheetViews>
  <sheetFormatPr defaultRowHeight="15" x14ac:dyDescent="0.25"/>
  <cols>
    <col min="1" max="1" width="17.5703125" customWidth="1"/>
    <col min="2" max="2" width="25.42578125" customWidth="1"/>
    <col min="3" max="3" width="15.5703125" customWidth="1"/>
  </cols>
  <sheetData>
    <row r="2" spans="1:3" ht="21" x14ac:dyDescent="0.35">
      <c r="A2" s="225" t="s">
        <v>325</v>
      </c>
      <c r="B2" s="226"/>
      <c r="C2" s="226"/>
    </row>
    <row r="3" spans="1:3" ht="20.45" customHeight="1" x14ac:dyDescent="0.3">
      <c r="A3" s="77" t="s">
        <v>36</v>
      </c>
      <c r="B3" s="77" t="s">
        <v>138</v>
      </c>
      <c r="C3" s="77" t="s">
        <v>198</v>
      </c>
    </row>
    <row r="4" spans="1:3" x14ac:dyDescent="0.25">
      <c r="A4" s="183">
        <f>Questions!D7</f>
        <v>0</v>
      </c>
      <c r="B4" s="183">
        <f>Questions!D26</f>
        <v>0</v>
      </c>
      <c r="C4" s="183">
        <f>Questions!D39</f>
        <v>0</v>
      </c>
    </row>
    <row r="5" spans="1:3" x14ac:dyDescent="0.25">
      <c r="A5" s="183">
        <f>Questions!D8</f>
        <v>0</v>
      </c>
      <c r="B5" s="183">
        <f>Questions!D27</f>
        <v>0</v>
      </c>
      <c r="C5" s="183">
        <f>Questions!D40</f>
        <v>0</v>
      </c>
    </row>
    <row r="6" spans="1:3" x14ac:dyDescent="0.25">
      <c r="A6" s="183">
        <f>Questions!D11</f>
        <v>0</v>
      </c>
      <c r="B6" s="183">
        <f>Questions!D28</f>
        <v>0</v>
      </c>
      <c r="C6" s="183">
        <f>Questions!D41</f>
        <v>0</v>
      </c>
    </row>
    <row r="7" spans="1:3" x14ac:dyDescent="0.25">
      <c r="A7" s="183">
        <f>Questions!D12</f>
        <v>0</v>
      </c>
      <c r="B7" s="183">
        <f>Questions!D29</f>
        <v>0</v>
      </c>
      <c r="C7" s="183">
        <f>Questions!D42</f>
        <v>0</v>
      </c>
    </row>
    <row r="8" spans="1:3" x14ac:dyDescent="0.25">
      <c r="A8" s="183">
        <f>Questions!D13</f>
        <v>0</v>
      </c>
      <c r="B8" s="183">
        <f>Questions!D30</f>
        <v>0</v>
      </c>
      <c r="C8" s="183">
        <f>Questions!D43</f>
        <v>0</v>
      </c>
    </row>
    <row r="9" spans="1:3" x14ac:dyDescent="0.25">
      <c r="A9" s="183">
        <f>Questions!D16</f>
        <v>0</v>
      </c>
      <c r="B9" s="183">
        <f>Questions!D31</f>
        <v>0</v>
      </c>
      <c r="C9" s="183">
        <f>Questions!D45</f>
        <v>0</v>
      </c>
    </row>
    <row r="10" spans="1:3" x14ac:dyDescent="0.25">
      <c r="A10" s="183">
        <f>Questions!D14</f>
        <v>0</v>
      </c>
      <c r="B10" s="183">
        <f>Questions!D32</f>
        <v>0</v>
      </c>
      <c r="C10" s="183">
        <f>Questions!D46</f>
        <v>0</v>
      </c>
    </row>
    <row r="11" spans="1:3" x14ac:dyDescent="0.25">
      <c r="A11" s="183">
        <f>Questions!D15</f>
        <v>0</v>
      </c>
      <c r="B11" s="183">
        <f>Questions!D33</f>
        <v>0</v>
      </c>
      <c r="C11" s="183">
        <f>Questions!D47</f>
        <v>0</v>
      </c>
    </row>
    <row r="12" spans="1:3" x14ac:dyDescent="0.25">
      <c r="A12" s="183">
        <f>Questions!D19</f>
        <v>0</v>
      </c>
      <c r="B12" s="183">
        <f>Questions!D34</f>
        <v>0</v>
      </c>
      <c r="C12" s="183">
        <f>Questions!D48</f>
        <v>0</v>
      </c>
    </row>
    <row r="13" spans="1:3" x14ac:dyDescent="0.25">
      <c r="A13" s="183">
        <f>Questions!D20</f>
        <v>0</v>
      </c>
      <c r="B13" s="183">
        <f>Questions!D35</f>
        <v>0</v>
      </c>
      <c r="C13" s="183">
        <f>Questions!D49</f>
        <v>0</v>
      </c>
    </row>
    <row r="14" spans="1:3" x14ac:dyDescent="0.25">
      <c r="A14" s="183">
        <f>Questions!D21</f>
        <v>0</v>
      </c>
      <c r="B14" s="183">
        <f>Questions!D36</f>
        <v>0</v>
      </c>
      <c r="C14" s="183">
        <f>Questions!D50</f>
        <v>0</v>
      </c>
    </row>
    <row r="15" spans="1:3" x14ac:dyDescent="0.25">
      <c r="A15" s="183">
        <f>Questions!D22</f>
        <v>0</v>
      </c>
      <c r="C15" s="183">
        <f>Questions!D51</f>
        <v>0</v>
      </c>
    </row>
    <row r="16" spans="1:3" x14ac:dyDescent="0.25">
      <c r="A16" s="183">
        <f>Questions!D23</f>
        <v>0</v>
      </c>
      <c r="C16" s="183">
        <f>Questions!D52</f>
        <v>0</v>
      </c>
    </row>
    <row r="17" spans="3:3" x14ac:dyDescent="0.25">
      <c r="C17" s="183">
        <f>Questions!D53</f>
        <v>0</v>
      </c>
    </row>
    <row r="18" spans="3:3" x14ac:dyDescent="0.25">
      <c r="C18" s="183">
        <f>Questions!D54</f>
        <v>0</v>
      </c>
    </row>
    <row r="19" spans="3:3" x14ac:dyDescent="0.25">
      <c r="C19" s="183">
        <f>Questions!D55</f>
        <v>0</v>
      </c>
    </row>
    <row r="20" spans="3:3" x14ac:dyDescent="0.25">
      <c r="C20" s="183">
        <f>Questions!D56</f>
        <v>0</v>
      </c>
    </row>
    <row r="21" spans="3:3" x14ac:dyDescent="0.25">
      <c r="C21" s="183">
        <f>Questions!D57</f>
        <v>0</v>
      </c>
    </row>
    <row r="22" spans="3:3" x14ac:dyDescent="0.25">
      <c r="C22" s="183">
        <f>Questions!D59</f>
        <v>0</v>
      </c>
    </row>
    <row r="23" spans="3:3" x14ac:dyDescent="0.25">
      <c r="C23" s="183">
        <f>Questions!D60</f>
        <v>0</v>
      </c>
    </row>
  </sheetData>
  <mergeCells count="1">
    <mergeCell ref="A2:C2"/>
  </mergeCells>
  <conditionalFormatting sqref="A4:C23">
    <cfRule type="colorScale" priority="1">
      <colorScale>
        <cfvo type="num" val="1"/>
        <cfvo type="num" val="3"/>
        <cfvo type="num" val="5"/>
        <color theme="9" tint="0.39997558519241921"/>
        <color theme="7" tint="0.59999389629810485"/>
        <color rgb="FFFF5353"/>
      </colorScale>
    </cfRule>
  </conditionalFormatting>
  <pageMargins left="0.7" right="0.7" top="0.75" bottom="0.75" header="0.3" footer="0.3"/>
  <pageSetup scale="8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C231A-3F89-44C6-9A49-4E6292A4AC27}">
  <sheetPr>
    <tabColor theme="5" tint="0.39997558519241921"/>
    <pageSetUpPr fitToPage="1"/>
  </sheetPr>
  <dimension ref="A1:F51"/>
  <sheetViews>
    <sheetView tabSelected="1" zoomScale="112" zoomScaleNormal="112" workbookViewId="0">
      <selection activeCell="C6" sqref="C6"/>
    </sheetView>
  </sheetViews>
  <sheetFormatPr defaultRowHeight="15" x14ac:dyDescent="0.25"/>
  <cols>
    <col min="1" max="1" width="11.140625" customWidth="1"/>
    <col min="2" max="2" width="38.28515625" customWidth="1"/>
    <col min="3" max="3" width="8.5703125" customWidth="1"/>
    <col min="4" max="4" width="12.42578125" customWidth="1"/>
    <col min="5" max="5" width="65.140625" bestFit="1" customWidth="1"/>
    <col min="6" max="7" width="30.7109375" customWidth="1"/>
  </cols>
  <sheetData>
    <row r="1" spans="1:5" ht="18.75" x14ac:dyDescent="0.3">
      <c r="A1" s="227" t="s">
        <v>326</v>
      </c>
      <c r="B1" s="227"/>
      <c r="C1" s="227"/>
      <c r="D1" s="227"/>
      <c r="E1" s="227"/>
    </row>
    <row r="2" spans="1:5" ht="33" customHeight="1" x14ac:dyDescent="0.25">
      <c r="A2" s="238" t="s">
        <v>327</v>
      </c>
      <c r="B2" s="239"/>
      <c r="C2" s="239"/>
      <c r="D2" s="239"/>
      <c r="E2" s="240"/>
    </row>
    <row r="3" spans="1:5" ht="34.5" customHeight="1" x14ac:dyDescent="0.25">
      <c r="A3" s="105" t="s">
        <v>328</v>
      </c>
      <c r="B3" s="106" t="s">
        <v>329</v>
      </c>
      <c r="C3" s="106" t="s">
        <v>330</v>
      </c>
      <c r="D3" s="107" t="s">
        <v>331</v>
      </c>
      <c r="E3" s="108" t="s">
        <v>332</v>
      </c>
    </row>
    <row r="4" spans="1:5" ht="18" customHeight="1" x14ac:dyDescent="0.3">
      <c r="A4" s="231" t="s">
        <v>30</v>
      </c>
      <c r="B4" s="232"/>
      <c r="C4" s="232"/>
      <c r="D4" s="232"/>
      <c r="E4" s="233"/>
    </row>
    <row r="5" spans="1:5" x14ac:dyDescent="0.25">
      <c r="A5" s="95">
        <v>1.1000000000000001</v>
      </c>
      <c r="B5" s="96" t="s">
        <v>37</v>
      </c>
      <c r="C5" s="97" t="str">
        <f>IF(Questions!D7="", "", IF(Questions!D7&gt;=3, "Yes", "No"))</f>
        <v/>
      </c>
      <c r="D5" s="98" t="s">
        <v>333</v>
      </c>
      <c r="E5" s="99"/>
    </row>
    <row r="6" spans="1:5" ht="30" x14ac:dyDescent="0.25">
      <c r="A6" s="95">
        <v>1.2</v>
      </c>
      <c r="B6" s="100" t="s">
        <v>334</v>
      </c>
      <c r="C6" s="97" t="str">
        <f>IF(Questions!D8="", "", IF(Questions!D8&gt;=3, "Yes", "No"))</f>
        <v/>
      </c>
      <c r="D6" s="112" t="s">
        <v>333</v>
      </c>
      <c r="E6" s="99"/>
    </row>
    <row r="7" spans="1:5" ht="30" x14ac:dyDescent="0.25">
      <c r="A7" s="95">
        <v>1.4</v>
      </c>
      <c r="B7" s="100" t="s">
        <v>56</v>
      </c>
      <c r="C7" s="97" t="str">
        <f>IF(Questions!D10="", "", IF(Questions!D10&gt;=3, "Yes", "No"))</f>
        <v/>
      </c>
      <c r="D7" s="112" t="s">
        <v>333</v>
      </c>
      <c r="E7" s="99"/>
    </row>
    <row r="8" spans="1:5" ht="60" x14ac:dyDescent="0.25">
      <c r="A8" s="101">
        <v>1.5</v>
      </c>
      <c r="B8" s="103" t="s">
        <v>62</v>
      </c>
      <c r="C8" s="97" t="str">
        <f>IF(Questions!D11="", "", IF(Questions!D11&gt;=3, "Yes", "No"))</f>
        <v/>
      </c>
      <c r="D8" s="112" t="s">
        <v>333</v>
      </c>
      <c r="E8" s="99"/>
    </row>
    <row r="9" spans="1:5" ht="30" x14ac:dyDescent="0.25">
      <c r="A9" s="101">
        <v>1.6</v>
      </c>
      <c r="B9" s="103" t="s">
        <v>69</v>
      </c>
      <c r="C9" s="97" t="str">
        <f>IF(Questions!D12="", "", IF(Questions!D12&gt;=3, "Yes", "No"))</f>
        <v/>
      </c>
      <c r="D9" s="112" t="s">
        <v>333</v>
      </c>
      <c r="E9" s="99" t="s">
        <v>335</v>
      </c>
    </row>
    <row r="10" spans="1:5" ht="45" x14ac:dyDescent="0.25">
      <c r="A10" s="101">
        <v>1.7</v>
      </c>
      <c r="B10" s="103" t="s">
        <v>76</v>
      </c>
      <c r="C10" s="97" t="str">
        <f>IF(Questions!D13="", "", IF(Questions!D13&gt;=3, "Yes", "No"))</f>
        <v/>
      </c>
      <c r="D10" s="112" t="s">
        <v>333</v>
      </c>
      <c r="E10" s="99"/>
    </row>
    <row r="11" spans="1:5" s="41" customFormat="1" ht="60" x14ac:dyDescent="0.25">
      <c r="A11" s="101">
        <v>1.8</v>
      </c>
      <c r="B11" s="153" t="s">
        <v>82</v>
      </c>
      <c r="C11" s="101" t="str">
        <f>IF(Questions!D14="", "", IF(Questions!D14&gt;=3, "Yes", "No"))</f>
        <v/>
      </c>
      <c r="D11" s="112" t="s">
        <v>333</v>
      </c>
      <c r="E11" s="113"/>
    </row>
    <row r="12" spans="1:5" ht="45" x14ac:dyDescent="0.25">
      <c r="A12" s="102">
        <v>1.1000000000000001</v>
      </c>
      <c r="B12" s="103" t="s">
        <v>90</v>
      </c>
      <c r="C12" s="97" t="str">
        <f>IF(Questions!D16="", "", IF(Questions!D16&gt;=3, "Yes", "No"))</f>
        <v/>
      </c>
      <c r="D12" s="112" t="s">
        <v>333</v>
      </c>
      <c r="E12" s="99"/>
    </row>
    <row r="13" spans="1:5" ht="30" x14ac:dyDescent="0.25">
      <c r="A13" s="101">
        <v>1.1100000000000001</v>
      </c>
      <c r="B13" s="100" t="s">
        <v>96</v>
      </c>
      <c r="C13" s="97" t="str">
        <f>IF(Questions!D17="", "", IF(Questions!D17&gt;=3, "Yes", "No"))</f>
        <v/>
      </c>
      <c r="D13" s="112" t="s">
        <v>333</v>
      </c>
      <c r="E13" s="99" t="s">
        <v>336</v>
      </c>
    </row>
    <row r="14" spans="1:5" ht="30" x14ac:dyDescent="0.25">
      <c r="A14" s="101">
        <v>1.1200000000000001</v>
      </c>
      <c r="B14" s="100" t="s">
        <v>102</v>
      </c>
      <c r="C14" s="97" t="str">
        <f>IF(Questions!D18="", "", IF(Questions!D18&gt;=3, "Yes", "No"))</f>
        <v/>
      </c>
      <c r="D14" s="112" t="s">
        <v>333</v>
      </c>
      <c r="E14" s="113"/>
    </row>
    <row r="15" spans="1:5" s="41" customFormat="1" ht="60" x14ac:dyDescent="0.25">
      <c r="A15" s="101">
        <v>1.1299999999999999</v>
      </c>
      <c r="B15" s="153" t="s">
        <v>337</v>
      </c>
      <c r="C15" s="101" t="str">
        <f>IF(Questions!D19="", "", IF(Questions!D19&gt;=3, "Yes", "No"))</f>
        <v/>
      </c>
      <c r="D15" s="112" t="s">
        <v>333</v>
      </c>
      <c r="E15" s="113"/>
    </row>
    <row r="16" spans="1:5" ht="45.6" customHeight="1" x14ac:dyDescent="0.25">
      <c r="A16" s="101">
        <v>1.1599999999999999</v>
      </c>
      <c r="B16" s="103" t="s">
        <v>124</v>
      </c>
      <c r="C16" s="97" t="str">
        <f>IF(Questions!D22="", "", IF(Questions!D22&gt;=3, "Yes", "No"))</f>
        <v/>
      </c>
      <c r="D16" s="112" t="s">
        <v>333</v>
      </c>
      <c r="E16" s="99"/>
    </row>
    <row r="17" spans="1:5" ht="60.75" thickBot="1" x14ac:dyDescent="0.3">
      <c r="A17" s="102">
        <v>1.17</v>
      </c>
      <c r="B17" s="100" t="s">
        <v>131</v>
      </c>
      <c r="C17" s="133" t="str">
        <f>IF(Questions!D23="", "", IF(Questions!D23&gt;=3, "Yes", "No"))</f>
        <v/>
      </c>
      <c r="D17" s="112" t="s">
        <v>333</v>
      </c>
      <c r="E17" s="99"/>
    </row>
    <row r="18" spans="1:5" ht="15.75" thickBot="1" x14ac:dyDescent="0.3">
      <c r="A18" s="101"/>
      <c r="B18" s="131" t="s">
        <v>338</v>
      </c>
      <c r="C18" s="134" t="str">
        <f>IF(COUNTIF(C5:C17, "Yes")+COUNTIF(C5:C17, "No")=0, "", IF(COUNTIF(C5:C17, "Yes")&gt;COUNTIF(C5:C17, "No"), "Yes", "No"))</f>
        <v/>
      </c>
      <c r="D18" s="132"/>
      <c r="E18" s="99"/>
    </row>
    <row r="19" spans="1:5" ht="16.5" customHeight="1" x14ac:dyDescent="0.3">
      <c r="A19" s="228" t="s">
        <v>339</v>
      </c>
      <c r="B19" s="229"/>
      <c r="C19" s="230"/>
      <c r="D19" s="229"/>
      <c r="E19" s="229"/>
    </row>
    <row r="20" spans="1:5" ht="27.6" customHeight="1" x14ac:dyDescent="0.25">
      <c r="A20" s="101">
        <v>2.2999999999999998</v>
      </c>
      <c r="B20" s="99" t="s">
        <v>340</v>
      </c>
      <c r="C20" s="97" t="str">
        <f>IF(Questions!D28="", "", IF(Questions!D28&gt;=3, "Yes", "No"))</f>
        <v/>
      </c>
      <c r="D20" s="98" t="s">
        <v>333</v>
      </c>
      <c r="E20" s="99"/>
    </row>
    <row r="21" spans="1:5" ht="33" customHeight="1" x14ac:dyDescent="0.25">
      <c r="A21" s="101">
        <v>2.5</v>
      </c>
      <c r="B21" s="103" t="s">
        <v>341</v>
      </c>
      <c r="C21" s="97" t="str">
        <f>IF(Questions!D30="", "", IF(Questions!D30&gt;=3, "Yes", "No"))</f>
        <v/>
      </c>
      <c r="D21" s="98" t="s">
        <v>333</v>
      </c>
      <c r="E21" s="99" t="s">
        <v>342</v>
      </c>
    </row>
    <row r="22" spans="1:5" ht="50.45" customHeight="1" x14ac:dyDescent="0.25">
      <c r="A22" s="101">
        <v>2.6</v>
      </c>
      <c r="B22" s="103" t="s">
        <v>343</v>
      </c>
      <c r="C22" s="97" t="str">
        <f>IF(Questions!D31="", "", IF(Questions!D31&gt;=3, "Yes", "No"))</f>
        <v/>
      </c>
      <c r="D22" s="98" t="s">
        <v>333</v>
      </c>
      <c r="E22" s="103" t="s">
        <v>383</v>
      </c>
    </row>
    <row r="23" spans="1:5" ht="48" customHeight="1" x14ac:dyDescent="0.25">
      <c r="A23" s="101">
        <v>2.7</v>
      </c>
      <c r="B23" s="103" t="s">
        <v>344</v>
      </c>
      <c r="C23" s="97" t="str">
        <f>IF(Questions!D32="", "", IF(Questions!D32&gt;=3, "Yes", "No"))</f>
        <v/>
      </c>
      <c r="D23" s="98" t="s">
        <v>333</v>
      </c>
      <c r="E23" s="103" t="s">
        <v>383</v>
      </c>
    </row>
    <row r="24" spans="1:5" ht="48" customHeight="1" x14ac:dyDescent="0.25">
      <c r="A24" s="101">
        <v>2.8</v>
      </c>
      <c r="B24" s="103" t="s">
        <v>345</v>
      </c>
      <c r="C24" s="97" t="str">
        <f>IF(Questions!D33="", "", IF(Questions!D33&gt;=3, "Yes", "No"))</f>
        <v/>
      </c>
      <c r="D24" s="98" t="s">
        <v>333</v>
      </c>
      <c r="E24" s="103" t="s">
        <v>383</v>
      </c>
    </row>
    <row r="25" spans="1:5" ht="30.75" thickBot="1" x14ac:dyDescent="0.3">
      <c r="A25" s="102">
        <v>2.1</v>
      </c>
      <c r="B25" s="103" t="s">
        <v>185</v>
      </c>
      <c r="C25" s="133" t="str">
        <f>IF(Questions!D35="", "", IF(Questions!D35&gt;=3, "Yes", "No"))</f>
        <v/>
      </c>
      <c r="D25" s="98" t="s">
        <v>333</v>
      </c>
      <c r="E25" s="99"/>
    </row>
    <row r="26" spans="1:5" ht="15.75" thickBot="1" x14ac:dyDescent="0.3">
      <c r="A26" s="101"/>
      <c r="B26" s="131" t="s">
        <v>346</v>
      </c>
      <c r="C26" s="134" t="str">
        <f>IF(COUNTIF(C20:C25, "Yes")+COUNTIF(C20:C25, "No")=0, "", IF(COUNTIF(C20:C25, "Yes")&gt;COUNTIF(C20:C25, "No"), "Yes", "No"))</f>
        <v/>
      </c>
      <c r="D26" s="135"/>
      <c r="E26" s="99"/>
    </row>
    <row r="27" spans="1:5" ht="18.75" x14ac:dyDescent="0.3">
      <c r="A27" s="234" t="s">
        <v>347</v>
      </c>
      <c r="B27" s="235"/>
      <c r="C27" s="235"/>
      <c r="D27" s="235"/>
      <c r="E27" s="235"/>
    </row>
    <row r="28" spans="1:5" x14ac:dyDescent="0.25">
      <c r="A28" s="101">
        <v>3.1</v>
      </c>
      <c r="B28" s="96" t="s">
        <v>348</v>
      </c>
      <c r="C28" s="97" t="str">
        <f>IF(Questions!D39="", "", IF(Questions!D39&gt;=3, "Yes", "No"))</f>
        <v/>
      </c>
      <c r="D28" s="112" t="s">
        <v>349</v>
      </c>
      <c r="E28" s="99"/>
    </row>
    <row r="29" spans="1:5" x14ac:dyDescent="0.25">
      <c r="A29" s="101">
        <v>3.2</v>
      </c>
      <c r="B29" s="96" t="s">
        <v>350</v>
      </c>
      <c r="C29" s="97" t="str">
        <f>IF(Questions!D41="", "", IF(Questions!D41&gt;=3, "Yes", "No"))</f>
        <v/>
      </c>
      <c r="D29" s="112" t="s">
        <v>333</v>
      </c>
      <c r="E29" s="99"/>
    </row>
    <row r="30" spans="1:5" ht="30" x14ac:dyDescent="0.25">
      <c r="A30" s="101">
        <v>3.6</v>
      </c>
      <c r="B30" s="100" t="s">
        <v>351</v>
      </c>
      <c r="C30" s="97" t="str">
        <f>IF(Questions!D45="", "", IF(Questions!D45&gt;=3, "Yes", "No"))</f>
        <v/>
      </c>
      <c r="D30" s="112" t="s">
        <v>333</v>
      </c>
      <c r="E30" s="103" t="s">
        <v>352</v>
      </c>
    </row>
    <row r="31" spans="1:5" ht="45" x14ac:dyDescent="0.25">
      <c r="A31" s="101">
        <v>3.7</v>
      </c>
      <c r="B31" s="100" t="s">
        <v>353</v>
      </c>
      <c r="C31" s="97" t="str">
        <f>IF(Questions!D46="", "", IF(Questions!D46&gt;=3, "Yes", "No"))</f>
        <v/>
      </c>
      <c r="D31" s="112" t="s">
        <v>333</v>
      </c>
      <c r="E31" s="113" t="s">
        <v>354</v>
      </c>
    </row>
    <row r="32" spans="1:5" ht="45" x14ac:dyDescent="0.25">
      <c r="A32" s="101">
        <v>3.8</v>
      </c>
      <c r="B32" s="100" t="s">
        <v>240</v>
      </c>
      <c r="C32" s="97" t="str">
        <f>IF(Questions!D47="", "", IF(Questions!D47&gt;=3, "Yes", "No"))</f>
        <v/>
      </c>
      <c r="D32" s="112" t="s">
        <v>333</v>
      </c>
      <c r="E32" s="99" t="s">
        <v>355</v>
      </c>
    </row>
    <row r="33" spans="1:6" ht="45" x14ac:dyDescent="0.25">
      <c r="A33" s="101">
        <v>3.8</v>
      </c>
      <c r="B33" s="100" t="s">
        <v>356</v>
      </c>
      <c r="C33" s="97" t="str">
        <f>IF(Questions!D48="", "", IF(Questions!D48&gt;=3, "Yes", "No"))</f>
        <v/>
      </c>
      <c r="D33" s="98" t="s">
        <v>333</v>
      </c>
      <c r="E33" s="99" t="s">
        <v>357</v>
      </c>
    </row>
    <row r="34" spans="1:6" ht="30" x14ac:dyDescent="0.25">
      <c r="A34" s="102">
        <v>3.11</v>
      </c>
      <c r="B34" s="103" t="s">
        <v>248</v>
      </c>
      <c r="C34" s="97" t="str">
        <f>IF(Questions!D50="", "", IF(Questions!D50&gt;=3, "Yes", "No"))</f>
        <v/>
      </c>
      <c r="D34" s="112" t="s">
        <v>333</v>
      </c>
      <c r="E34" s="99" t="s">
        <v>358</v>
      </c>
    </row>
    <row r="35" spans="1:6" ht="30" x14ac:dyDescent="0.25">
      <c r="A35" s="101">
        <v>3.12</v>
      </c>
      <c r="B35" s="103" t="s">
        <v>254</v>
      </c>
      <c r="C35" s="97" t="str">
        <f>IF(Questions!D51="", "", IF(Questions!D51&gt;=3, "Yes", "No"))</f>
        <v/>
      </c>
      <c r="D35" s="112" t="s">
        <v>333</v>
      </c>
      <c r="E35" s="99" t="s">
        <v>359</v>
      </c>
    </row>
    <row r="36" spans="1:6" ht="30" x14ac:dyDescent="0.25">
      <c r="A36" s="101">
        <v>3.14</v>
      </c>
      <c r="B36" s="100" t="s">
        <v>268</v>
      </c>
      <c r="C36" s="97" t="str">
        <f>IF(Questions!D53="", "", IF(Questions!D53&gt;=3, "Yes", "No"))</f>
        <v/>
      </c>
      <c r="D36" s="112" t="s">
        <v>333</v>
      </c>
      <c r="E36" s="99"/>
    </row>
    <row r="37" spans="1:6" ht="45" x14ac:dyDescent="0.25">
      <c r="A37" s="101">
        <v>3.15</v>
      </c>
      <c r="B37" s="103" t="s">
        <v>360</v>
      </c>
      <c r="C37" s="97" t="str">
        <f>IF(Questions!D54="", "", IF(Questions!D54&gt;=3, "Yes", "No"))</f>
        <v/>
      </c>
      <c r="D37" s="112" t="s">
        <v>333</v>
      </c>
      <c r="E37" s="99" t="s">
        <v>361</v>
      </c>
    </row>
    <row r="38" spans="1:6" ht="30" x14ac:dyDescent="0.25">
      <c r="A38" s="101">
        <v>3.16</v>
      </c>
      <c r="B38" s="100" t="s">
        <v>283</v>
      </c>
      <c r="C38" s="97" t="str">
        <f>IF(Questions!D55="", "", IF(Questions!D55&gt;=3, "Yes", "No"))</f>
        <v/>
      </c>
      <c r="D38" s="112" t="s">
        <v>333</v>
      </c>
      <c r="E38" s="99"/>
    </row>
    <row r="39" spans="1:6" ht="30" x14ac:dyDescent="0.25">
      <c r="A39" s="101">
        <v>3.17</v>
      </c>
      <c r="B39" s="103" t="s">
        <v>362</v>
      </c>
      <c r="C39" s="97" t="str">
        <f>IF(Questions!D56="", "", IF(Questions!D56&gt;=3, "Yes", "No"))</f>
        <v/>
      </c>
      <c r="D39" s="112" t="s">
        <v>333</v>
      </c>
      <c r="E39" s="99"/>
    </row>
    <row r="40" spans="1:6" ht="60.75" thickBot="1" x14ac:dyDescent="0.3">
      <c r="A40" s="101">
        <v>3.18</v>
      </c>
      <c r="B40" s="103" t="s">
        <v>363</v>
      </c>
      <c r="C40" s="133" t="str">
        <f>IF(Questions!D57="", "", IF(Questions!D57&gt;=3, "Yes", "No"))</f>
        <v/>
      </c>
      <c r="D40" s="111" t="s">
        <v>333</v>
      </c>
      <c r="E40" s="98"/>
    </row>
    <row r="41" spans="1:6" ht="15.75" thickBot="1" x14ac:dyDescent="0.3">
      <c r="A41" s="129"/>
      <c r="B41" s="136" t="s">
        <v>364</v>
      </c>
      <c r="C41" s="138" t="str">
        <f>IF(COUNTIF(C28:C40, "Yes")+COUNTIF(C28:C40, "No")=0, "", IF(COUNTIF(C28:C40, "Yes")&gt;COUNTIF(C28:C40, "No"), "Yes", "No"))</f>
        <v/>
      </c>
      <c r="D41" s="137"/>
      <c r="E41" s="130"/>
    </row>
    <row r="42" spans="1:6" ht="19.5" customHeight="1" thickBot="1" x14ac:dyDescent="0.3">
      <c r="A42" s="127"/>
      <c r="B42" s="141" t="s">
        <v>365</v>
      </c>
      <c r="C42" s="140" t="str">
        <f>IF((COUNTIF(C18, "Yes")+COUNTIF(C26, "Yes")+COUNTIF(C41, "Yes")+COUNTIF(C18, "No")+COUNTIF(C26, "No")+COUNTIF(C41, "No"))=0, "", IF(COUNTIF(C18, "Yes")+COUNTIF(C26, "Yes")+COUNTIF(C41, "Yes")&gt;COUNTIF(C18, "No")+COUNTIF(C26, "No")+COUNTIF(C41, "No"), "Yes", "No"))</f>
        <v/>
      </c>
      <c r="D42" s="139"/>
      <c r="E42" s="128"/>
    </row>
    <row r="43" spans="1:6" ht="7.5" customHeight="1" x14ac:dyDescent="0.25">
      <c r="A43" s="93"/>
      <c r="B43" s="93"/>
      <c r="C43" s="93"/>
      <c r="D43" s="94"/>
      <c r="E43" s="93"/>
      <c r="F43" s="78"/>
    </row>
    <row r="44" spans="1:6" ht="42" customHeight="1" x14ac:dyDescent="0.35">
      <c r="A44" s="236" t="s">
        <v>366</v>
      </c>
      <c r="B44" s="237"/>
      <c r="C44" s="237"/>
      <c r="D44" s="237"/>
      <c r="E44" s="237"/>
    </row>
    <row r="45" spans="1:6" ht="30.75" thickBot="1" x14ac:dyDescent="0.3">
      <c r="A45" s="117" t="s">
        <v>328</v>
      </c>
      <c r="B45" s="118" t="s">
        <v>329</v>
      </c>
      <c r="C45" s="119" t="s">
        <v>330</v>
      </c>
      <c r="D45" s="120" t="s">
        <v>331</v>
      </c>
      <c r="E45" s="121" t="s">
        <v>332</v>
      </c>
    </row>
    <row r="46" spans="1:6" ht="15.75" thickTop="1" x14ac:dyDescent="0.25">
      <c r="A46" s="114">
        <v>1.1000000000000001</v>
      </c>
      <c r="B46" s="115" t="s">
        <v>367</v>
      </c>
      <c r="C46" s="114" t="str">
        <f>IF(Questions!D7="", "", IF(Questions!D7&gt;=3, "Yes", "No"))</f>
        <v/>
      </c>
      <c r="D46" s="116" t="s">
        <v>368</v>
      </c>
      <c r="E46" s="115"/>
    </row>
    <row r="47" spans="1:6" ht="30" x14ac:dyDescent="0.25">
      <c r="A47" s="14">
        <v>1.3</v>
      </c>
      <c r="B47" s="110" t="s">
        <v>49</v>
      </c>
      <c r="C47" s="114" t="str">
        <f>IF(Questions!D9="", "", IF(Questions!D9&gt;=4, "Yes", "No"))</f>
        <v/>
      </c>
      <c r="D47" s="14" t="s">
        <v>387</v>
      </c>
      <c r="E47" s="75"/>
    </row>
    <row r="48" spans="1:6" x14ac:dyDescent="0.25">
      <c r="A48" s="109">
        <v>1.4</v>
      </c>
      <c r="B48" s="75" t="s">
        <v>369</v>
      </c>
      <c r="C48" s="109" t="str">
        <f>IF(Questions!D10="", "", IF(Questions!D10&gt;=2, "Yes", "No"))</f>
        <v/>
      </c>
      <c r="D48" s="104" t="s">
        <v>370</v>
      </c>
      <c r="E48" s="75"/>
    </row>
    <row r="49" spans="1:5" x14ac:dyDescent="0.25">
      <c r="A49" s="109">
        <v>3.8</v>
      </c>
      <c r="B49" s="75" t="s">
        <v>371</v>
      </c>
      <c r="C49" s="109" t="str">
        <f>IF(Questions!D47="", "", IF(Questions!D47&gt;=2, "Yes", "No"))</f>
        <v/>
      </c>
      <c r="D49" s="109" t="s">
        <v>372</v>
      </c>
      <c r="E49" s="75"/>
    </row>
    <row r="50" spans="1:5" x14ac:dyDescent="0.25">
      <c r="A50" s="109">
        <v>3.14</v>
      </c>
      <c r="B50" s="75" t="s">
        <v>373</v>
      </c>
      <c r="C50" s="109" t="str">
        <f>IF(Questions!D53="", "", IF(Questions!D53&gt;=3, "Yes", "No"))</f>
        <v/>
      </c>
      <c r="D50" s="104" t="s">
        <v>333</v>
      </c>
      <c r="E50" s="75"/>
    </row>
    <row r="51" spans="1:5" x14ac:dyDescent="0.25">
      <c r="C51" s="183"/>
    </row>
  </sheetData>
  <sheetProtection algorithmName="SHA-512" hashValue="8yHl7DrKuaZnnkKg/1F9FIg9JkCNa6sLAOLvr8AAOpemAIIYurMoVHQiXXJZyhPMjxz9NFhEruTWfRwfu+DxsA==" saltValue="TJqFIsmVYtpthlzuyU6bRg==" spinCount="100000" sheet="1" objects="1" scenarios="1"/>
  <mergeCells count="6">
    <mergeCell ref="A1:E1"/>
    <mergeCell ref="A19:E19"/>
    <mergeCell ref="A4:E4"/>
    <mergeCell ref="A27:E27"/>
    <mergeCell ref="A44:E44"/>
    <mergeCell ref="A2:E2"/>
  </mergeCells>
  <phoneticPr fontId="21" type="noConversion"/>
  <pageMargins left="0.25" right="0.25" top="0.75" bottom="0.75" header="0.3" footer="0.3"/>
  <pageSetup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1FE83-9CCA-4C2F-A5F5-9A7597ED6646}">
  <dimension ref="A1:B6"/>
  <sheetViews>
    <sheetView workbookViewId="0">
      <selection activeCell="B15" sqref="B15"/>
    </sheetView>
  </sheetViews>
  <sheetFormatPr defaultRowHeight="15" x14ac:dyDescent="0.25"/>
  <cols>
    <col min="1" max="1" width="30.140625" customWidth="1"/>
    <col min="2" max="2" width="15.28515625" customWidth="1"/>
  </cols>
  <sheetData>
    <row r="1" spans="1:2" x14ac:dyDescent="0.25">
      <c r="A1" s="160" t="s">
        <v>374</v>
      </c>
      <c r="B1" s="160" t="s">
        <v>375</v>
      </c>
    </row>
    <row r="2" spans="1:2" x14ac:dyDescent="0.25">
      <c r="A2" t="s">
        <v>376</v>
      </c>
      <c r="B2" t="s">
        <v>377</v>
      </c>
    </row>
    <row r="3" spans="1:2" x14ac:dyDescent="0.25">
      <c r="A3" t="s">
        <v>378</v>
      </c>
      <c r="B3" t="s">
        <v>204</v>
      </c>
    </row>
    <row r="4" spans="1:2" x14ac:dyDescent="0.25">
      <c r="A4" t="s">
        <v>379</v>
      </c>
    </row>
    <row r="5" spans="1:2" x14ac:dyDescent="0.25">
      <c r="A5" t="s">
        <v>380</v>
      </c>
    </row>
    <row r="6" spans="1:2" x14ac:dyDescent="0.25">
      <c r="A6" t="s">
        <v>381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 2 0 2 2 - 0 6 - 1 7 T 1 8 : 5 4 : 2 6 . 4 8 6 3 2 8 4 - 0 7 : 0 0 < / L a s t P r o c e s s e d T i m e > < / D a t a M o d e l i n g S a n d b o x . S e r i a l i z e d S a n d b o x E r r o r C a c h e > ] ] > < / C u s t o m C o n t e n t > < / G e m i n i > 
</file>

<file path=customXml/item10.xml>��< ? x m l   v e r s i o n = " 1 . 0 "   e n c o d i n g = " U T F - 1 6 " ? > < G e m i n i   x m l n s = " h t t p : / / g e m i n i / p i v o t c u s t o m i z a t i o n / S h o w H i d d e n " > < C u s t o m C o n t e n t > < ! [ C D A T A [ T r u e ] ] > < / C u s t o m C o n t e n t > < / G e m i n i > 
</file>

<file path=customXml/item11.xml>��< ? x m l   v e r s i o n = " 1 . 0 "   e n c o d i n g = " U T F - 1 6 " ? > < G e m i n i   x m l n s = " h t t p : / / g e m i n i / p i v o t c u s t o m i z a t i o n / S a n d b o x N o n E m p t y " > < C u s t o m C o n t e n t > < ! [ C D A T A [ 1 ] ] > < / C u s t o m C o n t e n t > < / G e m i n i > 
</file>

<file path=customXml/item12.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13.xml>��< ? x m l   v e r s i o n = " 1 . 0 "   e n c o d i n g = " U T F - 1 6 " ? > < G e m i n i   x m l n s = " h t t p : / / g e m i n i / p i v o t c u s t o m i z a t i o n / T a b l e X M L _ S u m m a r y   S c o r e _ 7 8 3 3 7 b 2 4 - 8 9 5 0 - 4 7 d 2 - 9 8 f 8 - f 1 d e f 6 e 6 7 b 0 f " > < C u s t o m C o n t e n t > < ! [ C D A T A [ < T a b l e W i d g e t G r i d S e r i a l i z a t i o n   x m l n s : x s d = " h t t p : / / w w w . w 3 . o r g / 2 0 0 1 / X M L S c h e m a "   x m l n s : x s i = " h t t p : / / w w w . w 3 . o r g / 2 0 0 1 / X M L S c h e m a - i n s t a n c e " > < C o l u m n S u g g e s t e d T y p e   / > < C o l u m n F o r m a t   / > < C o l u m n A c c u r a c y   / > < C o l u m n C u r r e n c y S y m b o l   / > < C o l u m n P o s i t i v e P a t t e r n   / > < C o l u m n N e g a t i v e P a t t e r n   / > < C o l u m n W i d t h s > < i t e m > < k e y > < s t r i n g > F 1 < / s t r i n g > < / k e y > < v a l u e > < i n t > 1 9 7 < / i n t > < / v a l u e > < / i t e m > < i t e m > < k e y > < s t r i n g > F 2 < / s t r i n g > < / k e y > < v a l u e > < i n t > 1 5 9 < / i n t > < / v a l u e > < / i t e m > < / C o l u m n W i d t h s > < C o l u m n D i s p l a y I n d e x > < i t e m > < k e y > < s t r i n g > F 1 < / s t r i n g > < / k e y > < v a l u e > < i n t > 0 < / i n t > < / v a l u e > < / i t e m > < i t e m > < k e y > < s t r i n g > F 2 < / s t r i n g > < / k e y > < v a l u e > < i n t > 1 < / 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C l i e n t W i n d o w X M L " > < C u s t o m C o n t e n t > < ! [ C D A T A [ S u m m a r y   S c o r e _ 7 8 3 3 7 b 2 4 - 8 9 5 0 - 4 7 d 2 - 9 8 f 8 - f 1 d e f 6 e 6 7 b 0 f ] ] > < / C u s t o m C o n t e n t > < / G e m i n i > 
</file>

<file path=customXml/item1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 S u m m a r y   S c o r e 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 S u m m a r y   S c o r e 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 C o l u m n s \ F 1 < / K e y > < / a : K e y > < a : V a l u e   i : t y p e = " T a b l e W i d g e t B a s e V i e w S t a t e " / > < / a : K e y V a l u e O f D i a g r a m O b j e c t K e y a n y T y p e z b w N T n L X > < a : K e y V a l u e O f D i a g r a m O b j e c t K e y a n y T y p e z b w N T n L X > < a : K e y > < K e y > C o l u m n s \ F 2 < / 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M a n u a l C a l c M o d e " > < C u s t o m C o n t e n t > < ! [ C D A T A [ F a l s e ] ] > < / C u s t o m C o n t e n t > < / G e m i n i > 
</file>

<file path=customXml/item18.xml>��< ? x m l   v e r s i o n = " 1 . 0 "   e n c o d i n g = " U T F - 1 6 " ? > < G e m i n i   x m l n s = " h t t p : / / g e m i n i / p i v o t c u s t o m i z a t i o n / P o w e r P i v o t V e r s i o n " > < C u s t o m C o n t e n t > < ! [ C D A T A [ 2 0 1 5 . 1 3 0 . 1 6 0 5 . 7 4 2 ] ] > < / C u s t o m C o n t e n t > < / G e m i n i > 
</file>

<file path=customXml/item19.xml>��< ? x m l   v e r s i o n = " 1 . 0 "   e n c o d i n g = " U T F - 1 6 " ? > < G e m i n i   x m l n s = " h t t p : / / g e m i n i / p i v o t c u s t o m i z a t i o n / S h o w I m p l i c i t M e a s u r e s " > < C u s t o m C o n t e n t > < ! [ C D A T A [ F a l s e ] ] > < / 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16A548A17A0C439BA5773D37EA0B8D" ma:contentTypeVersion="14" ma:contentTypeDescription="Create a new document." ma:contentTypeScope="" ma:versionID="6898d21022c51e617dfa35e3b33d82fd">
  <xsd:schema xmlns:xsd="http://www.w3.org/2001/XMLSchema" xmlns:xs="http://www.w3.org/2001/XMLSchema" xmlns:p="http://schemas.microsoft.com/office/2006/metadata/properties" xmlns:ns2="4cccf2cf-3a7a-413b-b9ac-72dbc3cfff1e" xmlns:ns3="b28728a9-f21b-4714-ba70-3a94ec88f31b" targetNamespace="http://schemas.microsoft.com/office/2006/metadata/properties" ma:root="true" ma:fieldsID="08c854a79cff610b42309fc1b632fb55" ns2:_="" ns3:_="">
    <xsd:import namespace="4cccf2cf-3a7a-413b-b9ac-72dbc3cfff1e"/>
    <xsd:import namespace="b28728a9-f21b-4714-ba70-3a94ec88f3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File_x002f_FolderDescription"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cf2cf-3a7a-413b-b9ac-72dbc3cff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File_x002f_FolderDescription" ma:index="13" nillable="true" ma:displayName="File/Folder Description" ma:format="Dropdown" ma:internalName="File_x002f_FolderDescription">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d85b81-22a8-4a7a-997e-9063e893ba9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8728a9-f21b-4714-ba70-3a94ec88f31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 S u m m a r y   S c o r e _ 7 8 3 3 7 b 2 4 - 8 9 5 0 - 4 7 d 2 - 9 8 f 8 - f 1 d e f 6 e 6 7 b 0 f < / 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 S u m m a r y   S c o r e 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 S u m m a r y   S c o r e 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 C o l u m n s \ F 1 < / K e y > < / D i a g r a m O b j e c t K e y > < D i a g r a m O b j e c t K e y > < K e y > C o l u m n s \ F 2 < / 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 C o l u m n s \ F 1 < / K e y > < / a : K e y > < a : V a l u e   i : t y p e = " M e a s u r e G r i d N o d e V i e w S t a t e " > < L a y e d O u t > t r u e < / L a y e d O u t > < / a : V a l u e > < / a : K e y V a l u e O f D i a g r a m O b j e c t K e y a n y T y p e z b w N T n L X > < a : K e y V a l u e O f D i a g r a m O b j e c t K e y a n y T y p e z b w N T n L X > < a : K e y > < K e y > C o l u m n s \ F 2 < / K e y > < / a : K e y > < a : V a l u e   i : t y p e = " M e a s u r e G r i d N o d e V i e w S t a t e " > < C o l u m n > 1 < / C o l u m n > < L a y e d O u t > t r u e < / L a y e d O u t > < / a : V a l u e > < / a : K e y V a l u e O f D i a g r a m O b j e c t K e y a n y T y p e z b w N T n L X > < / V i e w S t a t e s > < / D i a g r a m M a n a g e r . S e r i a l i z a b l e D i a g r a m > < / A r r a y O f D i a g r a m M a n a g e r . S e r i a l i z a b l e D i a g r a m > ] ] > < / C u s t o m C o n t e n t > < / G e m i n i > 
</file>

<file path=customXml/item6.xml>��< ? x m l   v e r s i o n = " 1 . 0 "   e n c o d i n g = " U T F - 1 6 " ? > < G e m i n i   x m l n s = " h t t p : / / g e m i n i / p i v o t c u s t o m i z a t i o n / I s S a n d b o x E m b e d d e d " > < C u s t o m C o n t e n t > < ! [ C D A T A [ y e s ] ] > < / 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T a b l e O r d e r " > < C u s t o m C o n t e n t > < ! [ C D A T A [ S u m m a r y   S c o r e _ 7 8 3 3 7 b 2 4 - 8 9 5 0 - 4 7 d 2 - 9 8 f 8 - f 1 d e f 6 e 6 7 b 0 f ] ] > < / C u s t o m C o n t e n t > < / G e m i n i > 
</file>

<file path=customXml/item9.xml><?xml version="1.0" encoding="utf-8"?>
<p:properties xmlns:p="http://schemas.microsoft.com/office/2006/metadata/properties" xmlns:xsi="http://www.w3.org/2001/XMLSchema-instance" xmlns:pc="http://schemas.microsoft.com/office/infopath/2007/PartnerControls">
  <documentManagement>
    <lcf76f155ced4ddcb4097134ff3c332f xmlns="4cccf2cf-3a7a-413b-b9ac-72dbc3cfff1e">
      <Terms xmlns="http://schemas.microsoft.com/office/infopath/2007/PartnerControls"/>
    </lcf76f155ced4ddcb4097134ff3c332f>
    <SharedWithUsers xmlns="b28728a9-f21b-4714-ba70-3a94ec88f31b">
      <UserInfo>
        <DisplayName>Lomboy, Pia@CIO</DisplayName>
        <AccountId>111</AccountId>
        <AccountType/>
      </UserInfo>
    </SharedWithUsers>
    <File_x002f_FolderDescription xmlns="4cccf2cf-3a7a-413b-b9ac-72dbc3cfff1e" xsi:nil="true"/>
  </documentManagement>
</p:properties>
</file>

<file path=customXml/itemProps1.xml><?xml version="1.0" encoding="utf-8"?>
<ds:datastoreItem xmlns:ds="http://schemas.openxmlformats.org/officeDocument/2006/customXml" ds:itemID="{26ED83E8-206A-410C-9E57-F281AEF1F3AB}">
  <ds:schemaRefs>
    <ds:schemaRef ds:uri="http://gemini/pivotcustomization/ErrorCache"/>
  </ds:schemaRefs>
</ds:datastoreItem>
</file>

<file path=customXml/itemProps10.xml><?xml version="1.0" encoding="utf-8"?>
<ds:datastoreItem xmlns:ds="http://schemas.openxmlformats.org/officeDocument/2006/customXml" ds:itemID="{165330AD-58CF-465C-ABA0-16FE58D50F7D}">
  <ds:schemaRefs>
    <ds:schemaRef ds:uri="http://gemini/pivotcustomization/ShowHidden"/>
  </ds:schemaRefs>
</ds:datastoreItem>
</file>

<file path=customXml/itemProps11.xml><?xml version="1.0" encoding="utf-8"?>
<ds:datastoreItem xmlns:ds="http://schemas.openxmlformats.org/officeDocument/2006/customXml" ds:itemID="{0C074286-0019-4182-81FF-3A1FA14ABCD5}">
  <ds:schemaRefs>
    <ds:schemaRef ds:uri="http://gemini/pivotcustomization/SandboxNonEmpty"/>
  </ds:schemaRefs>
</ds:datastoreItem>
</file>

<file path=customXml/itemProps12.xml><?xml version="1.0" encoding="utf-8"?>
<ds:datastoreItem xmlns:ds="http://schemas.openxmlformats.org/officeDocument/2006/customXml" ds:itemID="{5D9EC23E-A806-442D-9638-3D4D11AC63E1}">
  <ds:schemaRefs>
    <ds:schemaRef ds:uri="http://gemini/pivotcustomization/FormulaBarState"/>
  </ds:schemaRefs>
</ds:datastoreItem>
</file>

<file path=customXml/itemProps13.xml><?xml version="1.0" encoding="utf-8"?>
<ds:datastoreItem xmlns:ds="http://schemas.openxmlformats.org/officeDocument/2006/customXml" ds:itemID="{1C361201-FDF7-4DA9-B137-12487E9C6419}">
  <ds:schemaRefs>
    <ds:schemaRef ds:uri="http://gemini/pivotcustomization/TableXML_Summary Score_78337b24-8950-47d2-98f8-f1def6e67b0f"/>
  </ds:schemaRefs>
</ds:datastoreItem>
</file>

<file path=customXml/itemProps14.xml><?xml version="1.0" encoding="utf-8"?>
<ds:datastoreItem xmlns:ds="http://schemas.openxmlformats.org/officeDocument/2006/customXml" ds:itemID="{B4387CA3-7874-4E5E-A00A-411A8C486D3D}">
  <ds:schemaRefs>
    <ds:schemaRef ds:uri="http://gemini/pivotcustomization/ClientWindowXML"/>
  </ds:schemaRefs>
</ds:datastoreItem>
</file>

<file path=customXml/itemProps15.xml><?xml version="1.0" encoding="utf-8"?>
<ds:datastoreItem xmlns:ds="http://schemas.openxmlformats.org/officeDocument/2006/customXml" ds:itemID="{F0F82D3C-C194-4293-8D67-3C4FFDA07A9E}">
  <ds:schemaRefs>
    <ds:schemaRef ds:uri="http://gemini/pivotcustomization/TableWidget"/>
  </ds:schemaRefs>
</ds:datastoreItem>
</file>

<file path=customXml/itemProps16.xml><?xml version="1.0" encoding="utf-8"?>
<ds:datastoreItem xmlns:ds="http://schemas.openxmlformats.org/officeDocument/2006/customXml" ds:itemID="{2F5A87BB-97D6-4584-B950-8558409320E1}">
  <ds:schemaRefs>
    <ds:schemaRef ds:uri="http://gemini/pivotcustomization/LinkedTableUpdateMode"/>
  </ds:schemaRefs>
</ds:datastoreItem>
</file>

<file path=customXml/itemProps17.xml><?xml version="1.0" encoding="utf-8"?>
<ds:datastoreItem xmlns:ds="http://schemas.openxmlformats.org/officeDocument/2006/customXml" ds:itemID="{286311A4-10B5-42A8-AC49-7E3663621C56}">
  <ds:schemaRefs>
    <ds:schemaRef ds:uri="http://gemini/pivotcustomization/ManualCalcMode"/>
  </ds:schemaRefs>
</ds:datastoreItem>
</file>

<file path=customXml/itemProps18.xml><?xml version="1.0" encoding="utf-8"?>
<ds:datastoreItem xmlns:ds="http://schemas.openxmlformats.org/officeDocument/2006/customXml" ds:itemID="{7D0594D5-57EE-4C5E-A34F-E1EDC0627CD3}">
  <ds:schemaRefs>
    <ds:schemaRef ds:uri="http://gemini/pivotcustomization/PowerPivotVersion"/>
  </ds:schemaRefs>
</ds:datastoreItem>
</file>

<file path=customXml/itemProps19.xml><?xml version="1.0" encoding="utf-8"?>
<ds:datastoreItem xmlns:ds="http://schemas.openxmlformats.org/officeDocument/2006/customXml" ds:itemID="{5171D077-22AC-4AC1-AF90-EEB5C7B3C91A}">
  <ds:schemaRefs>
    <ds:schemaRef ds:uri="http://gemini/pivotcustomization/ShowImplicitMeasures"/>
  </ds:schemaRefs>
</ds:datastoreItem>
</file>

<file path=customXml/itemProps2.xml><?xml version="1.0" encoding="utf-8"?>
<ds:datastoreItem xmlns:ds="http://schemas.openxmlformats.org/officeDocument/2006/customXml" ds:itemID="{BC2DF224-ABD9-4D5D-AA8A-1B1B04DE4977}">
  <ds:schemaRefs>
    <ds:schemaRef ds:uri="http://schemas.microsoft.com/sharepoint/v3/contenttype/forms"/>
  </ds:schemaRefs>
</ds:datastoreItem>
</file>

<file path=customXml/itemProps3.xml><?xml version="1.0" encoding="utf-8"?>
<ds:datastoreItem xmlns:ds="http://schemas.openxmlformats.org/officeDocument/2006/customXml" ds:itemID="{B8B888D7-1EBC-49B5-8704-9756125780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cf2cf-3a7a-413b-b9ac-72dbc3cfff1e"/>
    <ds:schemaRef ds:uri="b28728a9-f21b-4714-ba70-3a94ec88f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C0FA1F-7384-464E-A889-AA5C26EBB59C}">
  <ds:schemaRefs>
    <ds:schemaRef ds:uri="http://gemini/pivotcustomization/MeasureGridState"/>
  </ds:schemaRefs>
</ds:datastoreItem>
</file>

<file path=customXml/itemProps5.xml><?xml version="1.0" encoding="utf-8"?>
<ds:datastoreItem xmlns:ds="http://schemas.openxmlformats.org/officeDocument/2006/customXml" ds:itemID="{5D85B45F-B6AE-48A9-ACAB-CBDD1E658C11}">
  <ds:schemaRefs>
    <ds:schemaRef ds:uri="http://gemini/pivotcustomization/Diagrams"/>
  </ds:schemaRefs>
</ds:datastoreItem>
</file>

<file path=customXml/itemProps6.xml><?xml version="1.0" encoding="utf-8"?>
<ds:datastoreItem xmlns:ds="http://schemas.openxmlformats.org/officeDocument/2006/customXml" ds:itemID="{B4FFA15C-AFAC-4AE9-AC86-C856D676CA01}">
  <ds:schemaRefs>
    <ds:schemaRef ds:uri="http://gemini/pivotcustomization/IsSandboxEmbedded"/>
  </ds:schemaRefs>
</ds:datastoreItem>
</file>

<file path=customXml/itemProps7.xml><?xml version="1.0" encoding="utf-8"?>
<ds:datastoreItem xmlns:ds="http://schemas.openxmlformats.org/officeDocument/2006/customXml" ds:itemID="{38483C95-A340-457B-9033-47933F54968E}">
  <ds:schemaRefs>
    <ds:schemaRef ds:uri="http://gemini/pivotcustomization/RelationshipAutoDetectionEnabled"/>
  </ds:schemaRefs>
</ds:datastoreItem>
</file>

<file path=customXml/itemProps8.xml><?xml version="1.0" encoding="utf-8"?>
<ds:datastoreItem xmlns:ds="http://schemas.openxmlformats.org/officeDocument/2006/customXml" ds:itemID="{16ECB542-0FCB-46F9-96CE-18B126FE99D5}">
  <ds:schemaRefs>
    <ds:schemaRef ds:uri="http://gemini/pivotcustomization/TableOrder"/>
  </ds:schemaRefs>
</ds:datastoreItem>
</file>

<file path=customXml/itemProps9.xml><?xml version="1.0" encoding="utf-8"?>
<ds:datastoreItem xmlns:ds="http://schemas.openxmlformats.org/officeDocument/2006/customXml" ds:itemID="{A11E8C3A-47E5-4323-877F-F6B4DB17C514}">
  <ds:schemaRef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http://purl.org/dc/elements/1.1/"/>
    <ds:schemaRef ds:uri="http://schemas.microsoft.com/office/2006/documentManagement/types"/>
    <ds:schemaRef ds:uri="b28728a9-f21b-4714-ba70-3a94ec88f31b"/>
    <ds:schemaRef ds:uri="4cccf2cf-3a7a-413b-b9ac-72dbc3cfff1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Questions</vt:lpstr>
      <vt:lpstr>Summary Score</vt:lpstr>
      <vt:lpstr>Heat Map and Spider Chart</vt:lpstr>
      <vt:lpstr>IV&amp;V Determination</vt:lpstr>
      <vt:lpstr>Values</vt:lpstr>
      <vt:lpstr>'Heat Map and Spider Chart'!Print_Area</vt:lpstr>
      <vt:lpstr>Instructions!Print_Area</vt:lpstr>
      <vt:lpstr>'IV&amp;V Determination'!Print_Area</vt:lpstr>
      <vt:lpstr>Questions!Print_Area</vt:lpstr>
      <vt:lpstr>'Summary Score'!Print_Area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Nicholson, Sharon M.@CIO</dc:creator>
  <cp:keywords/>
  <dc:description/>
  <cp:lastModifiedBy>Lakey, Michael@CIO</cp:lastModifiedBy>
  <cp:revision/>
  <cp:lastPrinted>2026-07-19T23:47:46Z</cp:lastPrinted>
  <dcterms:created xsi:type="dcterms:W3CDTF">2022-06-14T18:23:23Z</dcterms:created>
  <dcterms:modified xsi:type="dcterms:W3CDTF">2026-08-03T23:37:17Z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0x0101009E16A548A17A0C439BA5773D37EA0B8D</vt:lpwstr>
  </property>
  <property fmtid="{D5CDD505-2E9C-101B-9397-08002B2CF9AE}" pid="3" name="MediaServiceImageTags">
    <vt:lpwstr/>
  </property>
</Properties>
</file>